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lilianmuasa/Desktop/CARD-AGRA/TASKS/"/>
    </mc:Choice>
  </mc:AlternateContent>
  <xr:revisionPtr revIDLastSave="0" documentId="8_{5ECECD1C-13CB-4446-A998-CE5D283CF6F5}" xr6:coauthVersionLast="47" xr6:coauthVersionMax="47" xr10:uidLastSave="{00000000-0000-0000-0000-000000000000}"/>
  <bookViews>
    <workbookView xWindow="0" yWindow="0" windowWidth="28800" windowHeight="18000" xr2:uid="{00000000-000D-0000-FFFF-FFFF00000000}"/>
  </bookViews>
  <sheets>
    <sheet name="Indicateur" sheetId="1" r:id="rId1"/>
    <sheet name="Zones" sheetId="12" r:id="rId2"/>
    <sheet name="R2 et C2" sheetId="4" r:id="rId3"/>
    <sheet name="C1" sheetId="5" r:id="rId4"/>
    <sheet name="E1 et E2" sheetId="11" r:id="rId5"/>
    <sheet name="Ref" sheetId="8" r:id="rId6"/>
  </sheets>
  <definedNames>
    <definedName name="_Hlk82126236" localSheetId="5">Ref!$F$11</definedName>
    <definedName name="_Hlk84144578" localSheetId="5">Ref!$E$11</definedName>
    <definedName name="_xlnm.Print_Area" localSheetId="0">Indicateur!$A$1:$X$49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 r="L48" i="1"/>
  <c r="M48" i="1"/>
  <c r="N48" i="1"/>
  <c r="O48" i="1"/>
  <c r="P48" i="1"/>
  <c r="Q48" i="1"/>
  <c r="R48" i="1"/>
  <c r="S48" i="1"/>
  <c r="T48" i="1"/>
  <c r="U48" i="1"/>
  <c r="V48" i="1"/>
  <c r="J48" i="1"/>
  <c r="K45" i="1" l="1"/>
  <c r="L45" i="1"/>
  <c r="M45" i="1"/>
  <c r="N45" i="1"/>
  <c r="O45" i="1"/>
  <c r="P45" i="1"/>
  <c r="Q45" i="1"/>
  <c r="R45" i="1"/>
  <c r="S45" i="1"/>
  <c r="T45" i="1"/>
  <c r="U45" i="1"/>
  <c r="V45" i="1"/>
  <c r="J45" i="1"/>
  <c r="K42" i="1"/>
  <c r="L42" i="1"/>
  <c r="M42" i="1"/>
  <c r="N42" i="1"/>
  <c r="O42" i="1"/>
  <c r="P42" i="1"/>
  <c r="Q42" i="1"/>
  <c r="R42" i="1"/>
  <c r="S42" i="1"/>
  <c r="T42" i="1"/>
  <c r="U42" i="1"/>
  <c r="V42" i="1"/>
  <c r="J42" i="1"/>
  <c r="K39" i="1" l="1"/>
  <c r="L39" i="1"/>
  <c r="M39" i="1"/>
  <c r="N39" i="1"/>
  <c r="O39" i="1"/>
  <c r="P39" i="1"/>
  <c r="Q39" i="1"/>
  <c r="R39" i="1"/>
  <c r="S39" i="1"/>
  <c r="T39" i="1"/>
  <c r="U39" i="1"/>
  <c r="V39" i="1"/>
  <c r="J39" i="1"/>
  <c r="K36" i="1" l="1"/>
  <c r="L36" i="1"/>
  <c r="M36" i="1"/>
  <c r="N36" i="1"/>
  <c r="O36" i="1"/>
  <c r="P36" i="1"/>
  <c r="Q36" i="1"/>
  <c r="R36" i="1"/>
  <c r="S36" i="1"/>
  <c r="T36" i="1"/>
  <c r="U36" i="1"/>
  <c r="V36" i="1"/>
  <c r="J36" i="1"/>
  <c r="K27" i="1"/>
  <c r="L27" i="1"/>
  <c r="M27" i="1"/>
  <c r="N27" i="1"/>
  <c r="O27" i="1"/>
  <c r="P27" i="1"/>
  <c r="Q27" i="1"/>
  <c r="R27" i="1"/>
  <c r="S27" i="1"/>
  <c r="T27" i="1"/>
  <c r="U27" i="1"/>
  <c r="V27" i="1"/>
  <c r="J27" i="1"/>
  <c r="K23" i="1" l="1"/>
  <c r="L23" i="1"/>
  <c r="M23" i="1"/>
  <c r="N23" i="1"/>
  <c r="O23" i="1"/>
  <c r="P23" i="1"/>
  <c r="Q23" i="1"/>
  <c r="R23" i="1"/>
  <c r="S23" i="1"/>
  <c r="T23" i="1"/>
  <c r="U23" i="1"/>
  <c r="V23" i="1"/>
  <c r="J23" i="1"/>
  <c r="P19" i="1"/>
  <c r="Q19" i="1"/>
  <c r="R19" i="1"/>
  <c r="S19" i="1"/>
  <c r="T19" i="1"/>
  <c r="U19" i="1"/>
  <c r="V19" i="1"/>
  <c r="P20" i="1"/>
  <c r="Q20" i="1"/>
  <c r="R20" i="1"/>
  <c r="S20" i="1"/>
  <c r="T20" i="1"/>
  <c r="U20" i="1"/>
  <c r="V20" i="1"/>
  <c r="K20" i="1"/>
  <c r="L20" i="1"/>
  <c r="M20" i="1"/>
  <c r="N20" i="1"/>
  <c r="O20" i="1"/>
  <c r="J20" i="1"/>
  <c r="L19" i="1"/>
  <c r="M19" i="1"/>
  <c r="N19" i="1"/>
  <c r="O19" i="1"/>
  <c r="J19" i="1"/>
  <c r="K19" i="1"/>
  <c r="K12" i="1"/>
  <c r="L12" i="1"/>
  <c r="M12" i="1"/>
  <c r="N12" i="1"/>
  <c r="O12" i="1"/>
  <c r="J12" i="1"/>
  <c r="W11" i="1"/>
  <c r="K11" i="1"/>
  <c r="L11" i="1"/>
  <c r="M11" i="1"/>
  <c r="N11" i="1"/>
  <c r="O11" i="1"/>
  <c r="J11" i="1"/>
  <c r="M7" i="1"/>
  <c r="M15" i="1" s="1"/>
  <c r="N7" i="1"/>
  <c r="N15" i="1" s="1"/>
  <c r="O7" i="1"/>
  <c r="O15" i="1" s="1"/>
  <c r="K7" i="1"/>
  <c r="K15" i="1" s="1"/>
  <c r="L7" i="1"/>
  <c r="L15" i="1" s="1"/>
  <c r="J7" i="1"/>
  <c r="J15" i="1" s="1"/>
  <c r="AQ13" i="11" l="1"/>
  <c r="AP13" i="11"/>
  <c r="AO13" i="11"/>
  <c r="AC8" i="5"/>
  <c r="AB8" i="5"/>
  <c r="AA8" i="5"/>
  <c r="Z8" i="5"/>
  <c r="E8" i="5"/>
  <c r="D8" i="5"/>
  <c r="AP14" i="4"/>
  <c r="AQ14" i="4"/>
  <c r="AT14" i="4"/>
  <c r="AS14" i="4"/>
  <c r="H4" i="4"/>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F13" i="11"/>
  <c r="G13" i="11"/>
  <c r="E13" i="11"/>
  <c r="Y8" i="5"/>
  <c r="X8" i="5"/>
  <c r="W8" i="5"/>
  <c r="V8" i="5"/>
  <c r="U8" i="5"/>
  <c r="T8" i="5"/>
  <c r="S8" i="5"/>
  <c r="R8" i="5"/>
  <c r="Q8" i="5"/>
  <c r="P8" i="5"/>
  <c r="O8" i="5"/>
  <c r="N8" i="5"/>
  <c r="M8" i="5"/>
  <c r="L8" i="5"/>
  <c r="K8" i="5"/>
  <c r="J8" i="5"/>
  <c r="I8" i="5"/>
  <c r="H8" i="5"/>
  <c r="G8" i="5"/>
  <c r="F8" i="5"/>
  <c r="AU13" i="4"/>
  <c r="AU12" i="4"/>
  <c r="AU11" i="4"/>
  <c r="AU10" i="4"/>
  <c r="AU9" i="4"/>
  <c r="AU8" i="4"/>
  <c r="AU7" i="4"/>
  <c r="AU6" i="4"/>
  <c r="AU5" i="4"/>
  <c r="AU4" i="4"/>
  <c r="AR13" i="4"/>
  <c r="AR12" i="4"/>
  <c r="AR11" i="4"/>
  <c r="AR10" i="4"/>
  <c r="AR9" i="4"/>
  <c r="AR8" i="4"/>
  <c r="AR7" i="4"/>
  <c r="AR6" i="4"/>
  <c r="AR5" i="4"/>
  <c r="AR4" i="4"/>
  <c r="AN14" i="4"/>
  <c r="AM14" i="4"/>
  <c r="AO13" i="4"/>
  <c r="AO12" i="4"/>
  <c r="AO11" i="4"/>
  <c r="AO10" i="4"/>
  <c r="AO9" i="4"/>
  <c r="AO8" i="4"/>
  <c r="AO7" i="4"/>
  <c r="AO6" i="4"/>
  <c r="AO5" i="4"/>
  <c r="AO4" i="4"/>
  <c r="AK14" i="4"/>
  <c r="AJ14" i="4"/>
  <c r="AL13" i="4"/>
  <c r="AL12" i="4"/>
  <c r="AL11" i="4"/>
  <c r="AL10" i="4"/>
  <c r="AL9" i="4"/>
  <c r="AL8" i="4"/>
  <c r="AL7" i="4"/>
  <c r="AL6" i="4"/>
  <c r="AL5" i="4"/>
  <c r="AL4" i="4"/>
  <c r="AH14" i="4"/>
  <c r="AG14" i="4"/>
  <c r="AI13" i="4"/>
  <c r="AI12" i="4"/>
  <c r="AI11" i="4"/>
  <c r="AI10" i="4"/>
  <c r="AI9" i="4"/>
  <c r="AI8" i="4"/>
  <c r="AI7" i="4"/>
  <c r="AI6" i="4"/>
  <c r="AI5" i="4"/>
  <c r="AI4" i="4"/>
  <c r="AE14" i="4"/>
  <c r="AD14" i="4"/>
  <c r="AF13" i="4"/>
  <c r="AF12" i="4"/>
  <c r="AF11" i="4"/>
  <c r="AF10" i="4"/>
  <c r="AF9" i="4"/>
  <c r="AF8" i="4"/>
  <c r="AF7" i="4"/>
  <c r="AF6" i="4"/>
  <c r="AF5" i="4"/>
  <c r="AF4" i="4"/>
  <c r="AB14" i="4"/>
  <c r="AA14" i="4"/>
  <c r="AC13" i="4"/>
  <c r="AC12" i="4"/>
  <c r="AC11" i="4"/>
  <c r="AC10" i="4"/>
  <c r="AC9" i="4"/>
  <c r="AC8" i="4"/>
  <c r="AC7" i="4"/>
  <c r="AC6" i="4"/>
  <c r="AC5" i="4"/>
  <c r="AC4" i="4"/>
  <c r="Y14" i="4"/>
  <c r="X14" i="4"/>
  <c r="Z13" i="4"/>
  <c r="Z12" i="4"/>
  <c r="Z11" i="4"/>
  <c r="Z10" i="4"/>
  <c r="Z9" i="4"/>
  <c r="Z8" i="4"/>
  <c r="Z7" i="4"/>
  <c r="Z6" i="4"/>
  <c r="Z5" i="4"/>
  <c r="Z4" i="4"/>
  <c r="V14" i="4"/>
  <c r="U14" i="4"/>
  <c r="W13" i="4"/>
  <c r="W12" i="4"/>
  <c r="W11" i="4"/>
  <c r="W10" i="4"/>
  <c r="W9" i="4"/>
  <c r="W8" i="4"/>
  <c r="W7" i="4"/>
  <c r="W6" i="4"/>
  <c r="W5" i="4"/>
  <c r="W4" i="4"/>
  <c r="S14" i="4"/>
  <c r="R14" i="4"/>
  <c r="T13" i="4"/>
  <c r="T12" i="4"/>
  <c r="T11" i="4"/>
  <c r="T10" i="4"/>
  <c r="T9" i="4"/>
  <c r="T8" i="4"/>
  <c r="T7" i="4"/>
  <c r="T6" i="4"/>
  <c r="T5" i="4"/>
  <c r="T4" i="4"/>
  <c r="P14" i="4"/>
  <c r="O14" i="4"/>
  <c r="Q13" i="4"/>
  <c r="Q12" i="4"/>
  <c r="Q11" i="4"/>
  <c r="Q10" i="4"/>
  <c r="Q9" i="4"/>
  <c r="Q8" i="4"/>
  <c r="Q7" i="4"/>
  <c r="Q6" i="4"/>
  <c r="Q5" i="4"/>
  <c r="Q4" i="4"/>
  <c r="M14" i="4"/>
  <c r="L14" i="4"/>
  <c r="N13" i="4"/>
  <c r="N12" i="4"/>
  <c r="N11" i="4"/>
  <c r="N10" i="4"/>
  <c r="N9" i="4"/>
  <c r="N8" i="4"/>
  <c r="N7" i="4"/>
  <c r="N6" i="4"/>
  <c r="N5" i="4"/>
  <c r="N4" i="4"/>
  <c r="J14" i="4"/>
  <c r="I14" i="4"/>
  <c r="K13" i="4"/>
  <c r="K12" i="4"/>
  <c r="K11" i="4"/>
  <c r="K10" i="4"/>
  <c r="K9" i="4"/>
  <c r="K8" i="4"/>
  <c r="K7" i="4"/>
  <c r="K6" i="4"/>
  <c r="K5" i="4"/>
  <c r="K4" i="4"/>
  <c r="H5" i="4"/>
  <c r="H6" i="4"/>
  <c r="H7" i="4"/>
  <c r="H8" i="4"/>
  <c r="H9" i="4"/>
  <c r="H10" i="4"/>
  <c r="H11" i="4"/>
  <c r="H12" i="4"/>
  <c r="H13" i="4"/>
  <c r="G14" i="4"/>
  <c r="F14" i="4"/>
  <c r="H14" i="4"/>
  <c r="AU14" i="4"/>
  <c r="AR14" i="4"/>
  <c r="AO14" i="4"/>
  <c r="AI14" i="4"/>
  <c r="AL14" i="4"/>
  <c r="AF14" i="4"/>
  <c r="AC14" i="4"/>
  <c r="Z14" i="4"/>
  <c r="W14" i="4"/>
  <c r="T14" i="4"/>
  <c r="Q14" i="4"/>
  <c r="N14" i="4"/>
  <c r="K14" i="4"/>
</calcChain>
</file>

<file path=xl/sharedStrings.xml><?xml version="1.0" encoding="utf-8"?>
<sst xmlns="http://schemas.openxmlformats.org/spreadsheetml/2006/main" count="532" uniqueCount="242">
  <si>
    <t>Pays:</t>
  </si>
  <si>
    <t>Veuillez remplir les cellules en jaune</t>
  </si>
  <si>
    <t>Code</t>
  </si>
  <si>
    <t>Indicateur</t>
    <phoneticPr fontId="4"/>
  </si>
  <si>
    <t>Détails</t>
    <phoneticPr fontId="4"/>
  </si>
  <si>
    <t>Unité</t>
    <phoneticPr fontId="4"/>
  </si>
  <si>
    <t>Disponibilité</t>
    <phoneticPr fontId="4"/>
  </si>
  <si>
    <t>Cible 2030</t>
    <phoneticPr fontId="4"/>
  </si>
  <si>
    <t>Notes</t>
    <phoneticPr fontId="4"/>
  </si>
  <si>
    <t>O1</t>
  </si>
  <si>
    <t>Quantité de paddy produite</t>
  </si>
  <si>
    <t>Irrigué</t>
    <phoneticPr fontId="4"/>
  </si>
  <si>
    <t>tonne</t>
    <phoneticPr fontId="4"/>
  </si>
  <si>
    <t>Données secondaires</t>
  </si>
  <si>
    <t>Plateau pluvial</t>
    <phoneticPr fontId="4"/>
  </si>
  <si>
    <t>Bas-fond pluvial</t>
    <phoneticPr fontId="4"/>
  </si>
  <si>
    <t>Quantité totale de paddy produite</t>
    <phoneticPr fontId="4"/>
  </si>
  <si>
    <t>O2</t>
  </si>
  <si>
    <t>Superficies récoltées</t>
  </si>
  <si>
    <t>ha</t>
    <phoneticPr fontId="4"/>
  </si>
  <si>
    <t>Superficies globales récoltées</t>
  </si>
  <si>
    <t>O3</t>
  </si>
  <si>
    <t>Rendement</t>
  </si>
  <si>
    <t>t/ha</t>
    <phoneticPr fontId="4"/>
  </si>
  <si>
    <t>Rendement moyen</t>
  </si>
  <si>
    <t>O4</t>
  </si>
  <si>
    <t>Autosuffisance</t>
  </si>
  <si>
    <t>Quantité produite localement (riz blanchi)</t>
    <phoneticPr fontId="4"/>
  </si>
  <si>
    <t>Quantité exportée (riz blanchi)</t>
    <phoneticPr fontId="4"/>
  </si>
  <si>
    <t>Taux d'autosuffisance</t>
    <phoneticPr fontId="4"/>
  </si>
  <si>
    <t>%</t>
  </si>
  <si>
    <t>R1</t>
    <phoneticPr fontId="4"/>
  </si>
  <si>
    <t>Superficie irriguée</t>
  </si>
  <si>
    <t>R2</t>
  </si>
  <si>
    <t>Quantité de semences de variétés résilientes</t>
  </si>
  <si>
    <t>Quantité de variétés de semences résilientes</t>
  </si>
  <si>
    <t>tonne</t>
  </si>
  <si>
    <t>I1</t>
  </si>
  <si>
    <t>Niveau de capacité de transformation industriel</t>
  </si>
  <si>
    <t xml:space="preserve">Niveau de capacité de transformation industriel </t>
  </si>
  <si>
    <t>I2</t>
  </si>
  <si>
    <t>Niveau de mécanisation de la production</t>
  </si>
  <si>
    <t>Nombre de motoculteurs</t>
  </si>
  <si>
    <t>Nombre de batteuses</t>
  </si>
  <si>
    <t>C1</t>
  </si>
  <si>
    <t>Part du riz local dans le marché</t>
  </si>
  <si>
    <t>Données primaires</t>
  </si>
  <si>
    <t>C2</t>
    <phoneticPr fontId="4"/>
  </si>
  <si>
    <t>Quantité de semences à haut rendement</t>
  </si>
  <si>
    <t>E1</t>
  </si>
  <si>
    <t>Accessibilité des petits producteurs aux services financiers</t>
  </si>
  <si>
    <t>Part de petits producteurs ayant accès aux services financiers</t>
    <phoneticPr fontId="4"/>
  </si>
  <si>
    <t>E2</t>
  </si>
  <si>
    <t>Accessibilité des petits producteurs à la formation technique et aux services de vulgarisation</t>
  </si>
  <si>
    <t>P</t>
    <phoneticPr fontId="4"/>
  </si>
  <si>
    <t>Prix de riz local et importé</t>
  </si>
  <si>
    <t>devise locale / kg</t>
  </si>
  <si>
    <t>USD / kg</t>
  </si>
  <si>
    <t>Principales zones de production de riz*</t>
    <phoneticPr fontId="4"/>
  </si>
  <si>
    <t xml:space="preserve">MANIEMA, </t>
    <phoneticPr fontId="4"/>
  </si>
  <si>
    <t xml:space="preserve">TSHOPO,  </t>
    <phoneticPr fontId="4"/>
  </si>
  <si>
    <t xml:space="preserve">MONGALA SUD –KIVU, </t>
    <phoneticPr fontId="4"/>
  </si>
  <si>
    <t>SANKURU,</t>
    <phoneticPr fontId="4"/>
  </si>
  <si>
    <t>KONGO CENTRAL</t>
    <phoneticPr fontId="4"/>
  </si>
  <si>
    <t>TANGANYKA</t>
    <phoneticPr fontId="4"/>
  </si>
  <si>
    <t>*qui représentent le développement du secteur rizicole du pays dans le but du S&amp;E de la SNDR. Les indicateurs I2, E1 et E2 doivent être calculés en utilisant uniquement les données collectées dans les zones identifiées ici (plutôt que les données collectées dans toutes les zones rizicoles du pays).</t>
  </si>
  <si>
    <t>Nom de la variété</t>
  </si>
  <si>
    <t>Caractères*</t>
    <phoneticPr fontId="4"/>
  </si>
  <si>
    <t>Résilient</t>
  </si>
  <si>
    <t>Haut
rendement</t>
    <phoneticPr fontId="4"/>
  </si>
  <si>
    <t>Qté produite (tonne)</t>
    <phoneticPr fontId="4"/>
  </si>
  <si>
    <t>Qté importée (tonne)</t>
    <phoneticPr fontId="4"/>
  </si>
  <si>
    <t>Total</t>
    <phoneticPr fontId="4"/>
  </si>
  <si>
    <t>* Cocher les cases correspondantes</t>
    <phoneticPr fontId="4"/>
  </si>
  <si>
    <t>Nom de magasin de détail</t>
  </si>
  <si>
    <t>Qté du riz commandé (acheté)</t>
    <phoneticPr fontId="4"/>
  </si>
  <si>
    <t>Riz local (tonne)</t>
    <phoneticPr fontId="4"/>
  </si>
  <si>
    <t>Riz importé (tonne)</t>
    <phoneticPr fontId="4"/>
  </si>
  <si>
    <t>Nom d'association / groupe</t>
  </si>
  <si>
    <t>Nom de la zone de production rizicole</t>
  </si>
  <si>
    <t>Nombre total de membres</t>
  </si>
  <si>
    <t>Nombre des membres ayant accès aux services</t>
  </si>
  <si>
    <t>financiers</t>
    <phoneticPr fontId="4"/>
  </si>
  <si>
    <t>techniques</t>
    <phoneticPr fontId="4"/>
  </si>
  <si>
    <t>Services financiers*</t>
  </si>
  <si>
    <t>Services techniques*</t>
  </si>
  <si>
    <t>*Ces services sont ceux qui sont disponibles dans les zones où les associations/groupes susmentionnés opèrent et ceux que l'équipe de la Taskforce SNDR juge utiles pour les riziculteurs.</t>
  </si>
  <si>
    <t>Catégorie</t>
  </si>
  <si>
    <t>Sous catégories</t>
  </si>
  <si>
    <t>Indicateur</t>
  </si>
  <si>
    <t>Définition</t>
  </si>
  <si>
    <t>Données nécessaires</t>
  </si>
  <si>
    <t>Sources potentielles</t>
  </si>
  <si>
    <t>Cibles</t>
  </si>
  <si>
    <t>Note</t>
    <phoneticPr fontId="8"/>
  </si>
  <si>
    <t>Global</t>
  </si>
  <si>
    <t xml:space="preserve">Production </t>
    <phoneticPr fontId="8"/>
  </si>
  <si>
    <t>O1</t>
    <phoneticPr fontId="7"/>
  </si>
  <si>
    <t>Quantité de paddy produite (tonne)</t>
    <phoneticPr fontId="4"/>
  </si>
  <si>
    <t>Somme des quantités de paddy produites dans différentes écologies</t>
  </si>
  <si>
    <t>-Quantité de paddy produite par écologie</t>
  </si>
  <si>
    <t>Service de vulgarisation, bureau des statistiques</t>
  </si>
  <si>
    <t>cible donnée dans les SNDR</t>
  </si>
  <si>
    <t>La production au niveau de chaque écologie devra être collectée et additionnée pour avoir la production totale nationale.</t>
  </si>
  <si>
    <t>Superficie</t>
  </si>
  <si>
    <t>O2</t>
    <phoneticPr fontId="7"/>
  </si>
  <si>
    <t>Superficies globales récoltées (ha)</t>
    <phoneticPr fontId="4"/>
  </si>
  <si>
    <t>Somme des superficies récoltées de toutes les écologies rizicoles</t>
  </si>
  <si>
    <t>-Superficie récoltée de paddy par écologie</t>
  </si>
  <si>
    <t>La superficie par écologie devra être collectée et additionnée pour avoir la superficie totale nationale.</t>
  </si>
  <si>
    <t>Productivité</t>
  </si>
  <si>
    <t>O3</t>
    <phoneticPr fontId="7"/>
  </si>
  <si>
    <t>Rendement (t/ha)</t>
    <phoneticPr fontId="4"/>
  </si>
  <si>
    <t>Quantité moyenne de paddy récoltée par hectare</t>
  </si>
  <si>
    <t>(Obtenu en divisant la quantité de paddy produite (O1) par la superficie récoltée (O2))</t>
  </si>
  <si>
    <t>Calculé en faisant le rapport entre les indicateurs O1 et O2 (O1/O2).</t>
  </si>
  <si>
    <t>O4</t>
    <phoneticPr fontId="7"/>
  </si>
  <si>
    <t>Autosuffisance (%)</t>
  </si>
  <si>
    <t>Taux de couverture des besoins par la production locale</t>
  </si>
  <si>
    <t>-Quantité de riz usiné produite, importée et exportée</t>
  </si>
  <si>
    <t>Bureau des statistiques, douanes</t>
  </si>
  <si>
    <t>Calculé par la formule suivante (définition par la FAO) : Qté produite / (Qté produite + Qté importée - Qté exportée)</t>
  </si>
  <si>
    <t>Résilience</t>
  </si>
  <si>
    <t>Système de production résilient - Irrigation</t>
  </si>
  <si>
    <t>R1</t>
    <phoneticPr fontId="7"/>
  </si>
  <si>
    <t>Superficie de riz irriguée (ha)</t>
    <phoneticPr fontId="4"/>
  </si>
  <si>
    <t>Superficie rizicole avec une irrigation complémentaire qui pourrait atténuer les impacts négatifs des fluctuations climatiques sur la production rizicole</t>
  </si>
  <si>
    <t>-Données de l'indicateur O2</t>
  </si>
  <si>
    <t>-</t>
  </si>
  <si>
    <t>Le chiffre de cet indicateur fait partie des chiffres utilisés pour calculer l'indicateur O4.</t>
  </si>
  <si>
    <t>Disponibilité de semences de variété résiliente</t>
    <phoneticPr fontId="4"/>
  </si>
  <si>
    <t>Quantité de semences de variétés résilientes (tonne)</t>
    <phoneticPr fontId="4"/>
  </si>
  <si>
    <t>Quantité de semences de variétés résilientes répondant à la préférence des consommateurs, produites localement et importées annuellement</t>
    <phoneticPr fontId="4"/>
  </si>
  <si>
    <t>-Liste des variétés de riz (pour savoir quelle variété est considérée comme résiliente)
-Quantité de semences produites localement par variété
-Quantité de semences importées par variété</t>
    <phoneticPr fontId="4"/>
  </si>
  <si>
    <t>Unité de certification des semences, unité de protection des végétaux</t>
  </si>
  <si>
    <t>cible donnée dans la SNDR ou dans la SNSR</t>
  </si>
  <si>
    <t>Industrialisation</t>
  </si>
  <si>
    <t>Modernisation de la transformation</t>
  </si>
  <si>
    <t>Niveau de capacité de transformation industriel (%)</t>
    <phoneticPr fontId="4"/>
  </si>
  <si>
    <t>Part (Ratio) de la capacité installée des unités de transformation moyennes et grandes sur la capacité de toutes les usines fonctionnelles</t>
  </si>
  <si>
    <t>-Liste des unités de transformation du pays (ou des zones de production de riz) avec la capacité installée de chaque unité de transformation et des informations sur le taux d'occupation pendant la période de récolte</t>
  </si>
  <si>
    <t>Min. du commerce
Association des transformateurs de riz</t>
  </si>
  <si>
    <t>déterminer une valeur cible à travers l'étude de référence</t>
  </si>
  <si>
    <t>Modernisation de la production</t>
  </si>
  <si>
    <t>Niveau de mécanisation de la production (unité)</t>
    <phoneticPr fontId="4"/>
  </si>
  <si>
    <t>Nombre de machines disponibles pour le labour et la récolte (dans les zones rizicoles)</t>
  </si>
  <si>
    <t>-Nombre de tracteurs et de moissonneuses dans les zones rizicoles</t>
  </si>
  <si>
    <t>Service de vulgarisation
(zones de production rizicole)</t>
  </si>
  <si>
    <t>cible donnée dans la SNDR ou dans la stratégie de mécanisation</t>
  </si>
  <si>
    <t>Les données ne devraient être collectées que dans les zones de production de riz. De ce fait nous pourrons comptabiliser plus précisément les tracteurs destinés au riz.</t>
  </si>
  <si>
    <t>Compétitivité</t>
  </si>
  <si>
    <t>Pénétration du marché</t>
  </si>
  <si>
    <t>Part du riz local dans le marché (%)</t>
    <phoneticPr fontId="4"/>
  </si>
  <si>
    <t>Part du riz produit localement dans la quantité totale de riz acheté par les grands magasins de détail pendant une année</t>
  </si>
  <si>
    <t>-Quantité de riz local achetée par les grands magasins de détails présélectionnés
-Quantité de riz importé achetée par les grands magasins de détails présélectionnés</t>
  </si>
  <si>
    <t>Enquête sommaire
(plusieurs grands magasins de détail)</t>
  </si>
  <si>
    <t>C'est la part de la quantité de riz local dans la quantité totale de riz acheté annuellement par plusieurs grands magasins de détail présélectionnées par le groupe de travail riz.</t>
  </si>
  <si>
    <t>Disponibilité de semences de variété à haut rendement</t>
    <phoneticPr fontId="4"/>
  </si>
  <si>
    <t>C2</t>
    <phoneticPr fontId="7"/>
  </si>
  <si>
    <t>Quantité de semence à haut rendement (tonne)</t>
    <phoneticPr fontId="4"/>
  </si>
  <si>
    <t>Quantité de semences de variétés à haut rendement répondant à la préférence des consommateurs, produites localement et importées annuellement</t>
    <phoneticPr fontId="4"/>
  </si>
  <si>
    <t>-Liste des variétés de riz (pour savoir quelle variété est considérée comme ayant un rendement élevé)
-Quantité de semences produites localement par variété
-Quantité de semences importées par variété</t>
    <phoneticPr fontId="4"/>
  </si>
  <si>
    <t>Autonomisation (Empowerment ou Capacitation)</t>
  </si>
  <si>
    <t>Accès aux finances</t>
  </si>
  <si>
    <t>E1</t>
    <phoneticPr fontId="7"/>
  </si>
  <si>
    <t>Accessibilité des petits producteurs aux services financiers (%)</t>
    <phoneticPr fontId="4"/>
  </si>
  <si>
    <t>Part (Ratio) de petits producteurs membres de groupes / associations d’agriculteurs présélectionnés ayant accès aux services financiers nécessaires (dans les zones de production de riz)</t>
    <phoneticPr fontId="4"/>
  </si>
  <si>
    <t xml:space="preserve">-Liste des services techniques et de vulgarisation nécessaires identifiés par l'équipe de la Taskforce SNDR comme de bons indicateurs
-Nombre d'agriculteurs membres de groupes / associations d'agriculteurs présélectionnés recevant des services financiers d'institutions financières (dans les zone de production de riz)
</t>
  </si>
  <si>
    <t>Min. des finances ou institutions compétentes
(zones de production rizicole)</t>
  </si>
  <si>
    <t>Les données ne devraient être collectées que dans les zones de production de riz. Ce faisant, nous pouvons mieux saisir les services financiers fournis aux riziculteurs. Les services financiers considérés sous cet indicateur doivent être identifiés par l'équipe de la Taskforce SNDR.</t>
  </si>
  <si>
    <t>Accès à la vulgarisation</t>
  </si>
  <si>
    <t>Accessibilité des petits producteurs à la formation technique et aux services de vulgarisation (%)</t>
    <phoneticPr fontId="4"/>
  </si>
  <si>
    <t>Part (Ratio) de petits producteurs membres de groupes / associations d’agriculteurs présélectionnés ayant accès à la formation et aux services techniques nécessaires (dans les zones de production de riz)</t>
  </si>
  <si>
    <t>-Liste des services techniques et de vulgarisation nécessaires identifiés par l'équipe de la Taskforce SNDR comme de bons indicateurs
-Nombre d'agriculteurs membres de groupes / associations d'agriculteurs présélectionnés ayant accès à la formation et aux services techniques nécessaires identifiés (dans les zone de production de riz)</t>
  </si>
  <si>
    <t>Les données ne devraient être collectées que dans les zones de production de riz. Ce faisant, nous pouvons mieux saisir les formations et les services techniques fournis aux riziculteurs. Les formations et les services techniques considérés sous cet indicateur doivent être identifiés par l'équipe de la Taskforce SNDR.</t>
  </si>
  <si>
    <t>Prix</t>
  </si>
  <si>
    <t>Prix du riz local et importé</t>
  </si>
  <si>
    <t>Prix de détail des marques/variétés de riz local et importé représentatives</t>
    <phoneticPr fontId="4"/>
  </si>
  <si>
    <t>Prix de détail des marques de riz locale et importée représentatives</t>
  </si>
  <si>
    <t>-Prix de détail</t>
  </si>
  <si>
    <t>Enquête sommaire</t>
  </si>
  <si>
    <t>Listes des informations requises à l'avance auprès de l'équipe de la Taskforce SNDR</t>
  </si>
  <si>
    <t>1
(R2)</t>
  </si>
  <si>
    <t>Variétés de semences produites localement ou importées à classer en résilient et non-résilient</t>
  </si>
  <si>
    <t>2
(C2)</t>
  </si>
  <si>
    <t>Variétés de semences produites localement ou importés à classer en haut rendement et non-haut rendement</t>
  </si>
  <si>
    <t>3
(C1)</t>
  </si>
  <si>
    <t>Principaux magasins de vente au détail</t>
  </si>
  <si>
    <t>4
(E1 et E2)</t>
  </si>
  <si>
    <t>Principales associations / groupes de riziculteurs</t>
  </si>
  <si>
    <t>5
(E1)</t>
  </si>
  <si>
    <t>Services financiers (Nommer les types de services appropriés pour l'enquête : prêts, subventions, reçus d'entreposage, etc.)</t>
  </si>
  <si>
    <t>6
(E2)</t>
  </si>
  <si>
    <t>Formation et services techniques (Nommer les types de services appropriés pour l'enquête : visite, campagne, fourniture d'Informations, formation, SMS, etc.)</t>
  </si>
  <si>
    <t>7
(I2, E1 et E2)</t>
  </si>
  <si>
    <t>Principales zones rizicoles</t>
  </si>
  <si>
    <t>Disponibilité</t>
  </si>
  <si>
    <t>DSA</t>
  </si>
  <si>
    <t>INSTAD</t>
  </si>
  <si>
    <t>Quantité de semences de variétés résilientes produites localement</t>
  </si>
  <si>
    <t>Quantité de semences de variétés résilientes importés</t>
  </si>
  <si>
    <t>Sources des données</t>
  </si>
  <si>
    <t>Secondaires</t>
  </si>
  <si>
    <t xml:space="preserve"> Unité de petite capacité </t>
  </si>
  <si>
    <t xml:space="preserve">Unité de moyenne capacité </t>
  </si>
  <si>
    <t xml:space="preserve"> Unité de grande capacité </t>
  </si>
  <si>
    <t>tonne/heure</t>
  </si>
  <si>
    <t>Primaires</t>
  </si>
  <si>
    <t>DPV</t>
  </si>
  <si>
    <t>INSTaD</t>
  </si>
  <si>
    <t>CCRB, ATDA et DDIC</t>
  </si>
  <si>
    <t>Nombre de tracteurs</t>
  </si>
  <si>
    <t>Nombre de moissonneuses-batteuses</t>
  </si>
  <si>
    <t>Nombre de motopompes</t>
  </si>
  <si>
    <t>Nombre de faucheuses</t>
  </si>
  <si>
    <t>Nombre de récolteuses</t>
  </si>
  <si>
    <t xml:space="preserve">Nombre de vanneuses  </t>
  </si>
  <si>
    <t>SoNaMa, ATDA et DSA</t>
  </si>
  <si>
    <t>Quantité du riz local achetée par de grands magasins de détail</t>
  </si>
  <si>
    <t>Quantité du riz importé achetée par de grands magasins de détail</t>
  </si>
  <si>
    <t>Nombre de machines disponibles pour le labour et la récolte</t>
  </si>
  <si>
    <t>unité</t>
  </si>
  <si>
    <t>BENIN</t>
  </si>
  <si>
    <t>Supermarchés</t>
  </si>
  <si>
    <t>Quantité de semences de variétés à haut rendement produites localement</t>
  </si>
  <si>
    <t>Quantité de semences de variétés à haut rendement importés</t>
  </si>
  <si>
    <t>Quantité de semences de variétés à haut rendement</t>
  </si>
  <si>
    <t>Nombre de petits producteurs membres de groupes / associations d’agriculteurs présélectionnés ayant accès aux services financiers</t>
  </si>
  <si>
    <t>Nombre total de petits producteurs membres de groupes / associations d’agriculteurs présélectionnés</t>
  </si>
  <si>
    <t>personne</t>
  </si>
  <si>
    <t>Nombre de petits producteurs membres de groupes / associations d’agriculteurs présélectionnés ayant accès à la formation technique et aux services de vulgarisation</t>
  </si>
  <si>
    <t>Part de petits producteurs ayant accès à la formation technique et aux services de vulgarisation</t>
  </si>
  <si>
    <t>Prix de détail des marques/variétés de riz local représentatives</t>
  </si>
  <si>
    <t>CT SAGSA</t>
  </si>
  <si>
    <t>INRAB</t>
  </si>
  <si>
    <t>ATDA</t>
  </si>
  <si>
    <t>DPV et INStaD</t>
  </si>
  <si>
    <t>Prix de détail des marques/variétés de riz importé représentatives</t>
  </si>
  <si>
    <t>Cible 2030</t>
  </si>
  <si>
    <t>Quantité importée (riz blanchi)</t>
  </si>
  <si>
    <t>Calc</t>
  </si>
  <si>
    <t>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</si>
</sst>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
    <numFmt numFmtId="165" formatCode="#,##0.0_);[Red]\(#,##0.0\)"/>
    <numFmt numFmtId="166" formatCode="0.0"/>
    <numFmt numFmtId="167" formatCode="#,##0.0;[Red]\-#,##0.0"/>
  </numFmts>
  <fonts count="21" x14ac:knownFonts="1">
    <font>
      <sz val="12"/>
      <color theme="1"/>
      <name val="Calibri"/>
      <family val="2"/>
      <scheme val="minor"/>
    </font>
    <font>
      <sz val="11"/>
      <color theme="1"/>
      <name val="Calibri"/>
      <family val="2"/>
      <charset val="128"/>
      <scheme val="minor"/>
    </font>
    <font>
      <sz val="11"/>
      <color theme="1"/>
      <name val="Calibri"/>
      <family val="2"/>
      <charset val="128"/>
      <scheme val="minor"/>
    </font>
    <font>
      <sz val="12"/>
      <color theme="1"/>
      <name val="Calibri"/>
      <family val="2"/>
      <scheme val="minor"/>
    </font>
    <font>
      <sz val="6"/>
      <name val="Calibri"/>
      <family val="3"/>
      <charset val="128"/>
      <scheme val="minor"/>
    </font>
    <font>
      <sz val="11"/>
      <color theme="1"/>
      <name val="Calibri"/>
      <family val="2"/>
    </font>
    <font>
      <b/>
      <sz val="11"/>
      <color theme="1"/>
      <name val="Calibri"/>
      <family val="2"/>
    </font>
    <font>
      <sz val="6"/>
      <name val="Calibri"/>
      <family val="2"/>
      <charset val="128"/>
    </font>
    <font>
      <sz val="10"/>
      <color indexed="8"/>
      <name val="Calibri"/>
      <family val="2"/>
      <charset val="128"/>
    </font>
    <font>
      <sz val="11"/>
      <name val="Calibri"/>
      <family val="2"/>
    </font>
    <font>
      <sz val="11"/>
      <color rgb="FF7030A0"/>
      <name val="Calibri"/>
      <family val="2"/>
    </font>
    <font>
      <sz val="12"/>
      <color theme="1"/>
      <name val="Calibri"/>
      <family val="2"/>
    </font>
    <font>
      <sz val="20"/>
      <color theme="1"/>
      <name val="Calibri"/>
      <family val="2"/>
    </font>
    <font>
      <sz val="18"/>
      <color rgb="FFFF0000"/>
      <name val="Calibri"/>
      <family val="2"/>
    </font>
    <font>
      <b/>
      <sz val="14"/>
      <color theme="1"/>
      <name val="Calibri"/>
      <family val="2"/>
    </font>
    <font>
      <sz val="11"/>
      <color rgb="FF0070C0"/>
      <name val="Calibri"/>
      <family val="2"/>
    </font>
    <font>
      <sz val="11"/>
      <color rgb="FFFF0000"/>
      <name val="Calibri"/>
      <family val="2"/>
    </font>
    <font>
      <b/>
      <sz val="11"/>
      <color rgb="FF0070C0"/>
      <name val="Calibri"/>
      <family val="2"/>
    </font>
    <font>
      <sz val="11"/>
      <color theme="1"/>
      <name val="Calibri (Body)"/>
    </font>
    <font>
      <b/>
      <sz val="11"/>
      <color theme="1"/>
      <name val="Calibri (Body)"/>
    </font>
    <font>
      <sz val="11"/>
      <color rgb="FFFF0000"/>
      <name val="Calibri"/>
      <family val="2"/>
      <scheme val="minor"/>
    </font>
  </fonts>
  <fills count="13">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3" fillId="2" borderId="1" applyNumberFormat="0" applyFont="0" applyAlignment="0" applyProtection="0"/>
    <xf numFmtId="0" fontId="2" fillId="0" borderId="0">
      <alignment vertical="center"/>
    </xf>
    <xf numFmtId="0" fontId="1" fillId="0" borderId="0">
      <alignment vertical="center"/>
    </xf>
    <xf numFmtId="9" fontId="3" fillId="0" borderId="0" applyFont="0" applyFill="0" applyBorder="0" applyAlignment="0" applyProtection="0">
      <alignment vertical="center"/>
    </xf>
  </cellStyleXfs>
  <cellXfs count="162">
    <xf numFmtId="0" fontId="0" fillId="0" borderId="0" xfId="0"/>
    <xf numFmtId="0" fontId="5" fillId="0" borderId="0" xfId="2" applyFont="1" applyAlignment="1">
      <alignment vertical="center" wrapText="1"/>
    </xf>
    <xf numFmtId="0" fontId="5" fillId="0" borderId="9" xfId="2" applyFont="1" applyBorder="1" applyAlignment="1">
      <alignment vertical="center" wrapText="1"/>
    </xf>
    <xf numFmtId="0" fontId="5" fillId="0" borderId="9" xfId="2" applyFont="1" applyBorder="1" applyAlignment="1">
      <alignment horizontal="center" vertical="center" wrapText="1"/>
    </xf>
    <xf numFmtId="0" fontId="5" fillId="0" borderId="9" xfId="2" quotePrefix="1" applyFont="1" applyBorder="1" applyAlignment="1">
      <alignment vertical="center" wrapText="1"/>
    </xf>
    <xf numFmtId="0" fontId="5" fillId="0" borderId="9" xfId="2" applyFont="1" applyBorder="1" applyAlignment="1">
      <alignment horizontal="center" vertical="center"/>
    </xf>
    <xf numFmtId="0" fontId="9" fillId="4" borderId="6" xfId="2" applyFont="1" applyFill="1" applyBorder="1" applyAlignment="1">
      <alignment horizontal="center" vertical="center"/>
    </xf>
    <xf numFmtId="0" fontId="9" fillId="4" borderId="6" xfId="2" applyFont="1" applyFill="1" applyBorder="1" applyAlignment="1">
      <alignment horizontal="center" vertical="center" wrapText="1"/>
    </xf>
    <xf numFmtId="0" fontId="5" fillId="4" borderId="6" xfId="2" applyFont="1" applyFill="1" applyBorder="1" applyAlignment="1">
      <alignment horizontal="center" vertical="center"/>
    </xf>
    <xf numFmtId="0" fontId="9" fillId="5" borderId="6" xfId="2" applyFont="1" applyFill="1" applyBorder="1" applyAlignment="1">
      <alignment horizontal="center" vertical="center" wrapText="1"/>
    </xf>
    <xf numFmtId="0" fontId="9" fillId="3" borderId="6" xfId="2" applyFont="1" applyFill="1" applyBorder="1" applyAlignment="1">
      <alignment horizontal="center" vertical="center"/>
    </xf>
    <xf numFmtId="0" fontId="9" fillId="5" borderId="6" xfId="2" applyFont="1" applyFill="1" applyBorder="1" applyAlignment="1">
      <alignment vertical="center" wrapText="1"/>
    </xf>
    <xf numFmtId="0" fontId="5" fillId="5" borderId="6" xfId="2" applyFont="1" applyFill="1" applyBorder="1" applyAlignment="1">
      <alignment vertical="center" wrapText="1"/>
    </xf>
    <xf numFmtId="0" fontId="9" fillId="6" borderId="6" xfId="2" quotePrefix="1" applyFont="1" applyFill="1" applyBorder="1" applyAlignment="1">
      <alignment vertical="center" wrapText="1"/>
    </xf>
    <xf numFmtId="0" fontId="9" fillId="6" borderId="6" xfId="2" applyFont="1" applyFill="1" applyBorder="1" applyAlignment="1">
      <alignment vertical="center" wrapText="1"/>
    </xf>
    <xf numFmtId="0" fontId="5" fillId="6" borderId="6" xfId="2" applyFont="1" applyFill="1" applyBorder="1" applyAlignment="1">
      <alignment vertical="center" wrapText="1"/>
    </xf>
    <xf numFmtId="0" fontId="9" fillId="7" borderId="6" xfId="2" applyFont="1" applyFill="1" applyBorder="1" applyAlignment="1">
      <alignment horizontal="center" vertical="center" wrapText="1"/>
    </xf>
    <xf numFmtId="0" fontId="9" fillId="7" borderId="6" xfId="2" applyFont="1" applyFill="1" applyBorder="1" applyAlignment="1">
      <alignment vertical="center" wrapText="1"/>
    </xf>
    <xf numFmtId="0" fontId="9" fillId="7" borderId="6" xfId="2" quotePrefix="1" applyFont="1" applyFill="1" applyBorder="1" applyAlignment="1">
      <alignment vertical="center" wrapText="1"/>
    </xf>
    <xf numFmtId="0" fontId="5" fillId="7" borderId="6" xfId="2" applyFont="1" applyFill="1" applyBorder="1" applyAlignment="1">
      <alignment vertical="center" wrapText="1"/>
    </xf>
    <xf numFmtId="0" fontId="9" fillId="8" borderId="6" xfId="2" applyFont="1" applyFill="1" applyBorder="1" applyAlignment="1">
      <alignment horizontal="center" vertical="center" wrapText="1"/>
    </xf>
    <xf numFmtId="0" fontId="9" fillId="8" borderId="6" xfId="2" applyFont="1" applyFill="1" applyBorder="1" applyAlignment="1">
      <alignment vertical="center" wrapText="1"/>
    </xf>
    <xf numFmtId="0" fontId="5" fillId="8" borderId="6" xfId="2" quotePrefix="1" applyFont="1" applyFill="1" applyBorder="1" applyAlignment="1">
      <alignment vertical="center" wrapText="1"/>
    </xf>
    <xf numFmtId="0" fontId="5" fillId="8" borderId="6" xfId="2" applyFont="1" applyFill="1" applyBorder="1" applyAlignment="1">
      <alignment vertical="center" wrapText="1"/>
    </xf>
    <xf numFmtId="0" fontId="9" fillId="9" borderId="6" xfId="2" applyFont="1" applyFill="1" applyBorder="1" applyAlignment="1">
      <alignment horizontal="center" vertical="center"/>
    </xf>
    <xf numFmtId="0" fontId="9" fillId="8" borderId="6" xfId="2" quotePrefix="1" applyFont="1" applyFill="1" applyBorder="1" applyAlignment="1">
      <alignment vertical="center" wrapText="1"/>
    </xf>
    <xf numFmtId="0" fontId="9" fillId="10" borderId="6" xfId="2" applyFont="1" applyFill="1" applyBorder="1" applyAlignment="1">
      <alignment horizontal="center" vertical="center" wrapText="1"/>
    </xf>
    <xf numFmtId="0" fontId="9" fillId="10" borderId="6" xfId="2" applyFont="1" applyFill="1" applyBorder="1" applyAlignment="1">
      <alignment vertical="center" wrapText="1"/>
    </xf>
    <xf numFmtId="0" fontId="9" fillId="10" borderId="6" xfId="2" quotePrefix="1" applyFont="1" applyFill="1" applyBorder="1" applyAlignment="1">
      <alignment vertical="center" wrapText="1"/>
    </xf>
    <xf numFmtId="0" fontId="5" fillId="10" borderId="6" xfId="2" applyFont="1" applyFill="1" applyBorder="1" applyAlignment="1">
      <alignment vertical="center" wrapText="1"/>
    </xf>
    <xf numFmtId="0" fontId="9" fillId="11" borderId="6" xfId="2" applyFont="1" applyFill="1" applyBorder="1" applyAlignment="1">
      <alignment horizontal="center" vertical="center" wrapText="1"/>
    </xf>
    <xf numFmtId="0" fontId="9" fillId="11" borderId="6" xfId="2" applyFont="1" applyFill="1" applyBorder="1" applyAlignment="1">
      <alignment vertical="center" wrapText="1"/>
    </xf>
    <xf numFmtId="0" fontId="5" fillId="11" borderId="6" xfId="2" quotePrefix="1" applyFont="1" applyFill="1" applyBorder="1" applyAlignment="1">
      <alignment vertical="center" wrapText="1"/>
    </xf>
    <xf numFmtId="0" fontId="5" fillId="11" borderId="6" xfId="2" applyFont="1" applyFill="1" applyBorder="1" applyAlignment="1">
      <alignment vertical="center" wrapText="1"/>
    </xf>
    <xf numFmtId="0" fontId="5" fillId="0" borderId="0" xfId="2" applyFont="1" applyAlignment="1">
      <alignment horizontal="center" vertical="center" wrapText="1"/>
    </xf>
    <xf numFmtId="0" fontId="5" fillId="0" borderId="0" xfId="2" applyFont="1" applyAlignment="1">
      <alignment horizontal="center" vertical="center"/>
    </xf>
    <xf numFmtId="0" fontId="6" fillId="0" borderId="0" xfId="2" applyFont="1" applyAlignment="1">
      <alignment vertical="center" wrapText="1"/>
    </xf>
    <xf numFmtId="0" fontId="9" fillId="0" borderId="0" xfId="2" applyFont="1" applyAlignment="1">
      <alignment horizontal="right" vertical="center" wrapText="1"/>
    </xf>
    <xf numFmtId="0" fontId="5" fillId="0" borderId="0" xfId="2" applyFont="1">
      <alignment vertical="center"/>
    </xf>
    <xf numFmtId="0" fontId="9" fillId="5" borderId="6" xfId="2" applyFont="1" applyFill="1" applyBorder="1">
      <alignment vertical="center"/>
    </xf>
    <xf numFmtId="0" fontId="9" fillId="7" borderId="6" xfId="2" applyFont="1" applyFill="1" applyBorder="1">
      <alignment vertical="center"/>
    </xf>
    <xf numFmtId="0" fontId="9" fillId="0" borderId="0" xfId="2" applyFont="1">
      <alignment vertical="center"/>
    </xf>
    <xf numFmtId="0" fontId="10" fillId="0" borderId="0" xfId="2" applyFont="1">
      <alignment vertical="center"/>
    </xf>
    <xf numFmtId="0" fontId="5" fillId="0" borderId="0" xfId="0" applyFont="1" applyAlignment="1">
      <alignment vertical="center"/>
    </xf>
    <xf numFmtId="0" fontId="5" fillId="0" borderId="6" xfId="0" applyFont="1" applyBorder="1" applyAlignment="1">
      <alignment horizontal="center" vertical="center"/>
    </xf>
    <xf numFmtId="0" fontId="5" fillId="11" borderId="6" xfId="0" applyFont="1" applyFill="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6" xfId="3" applyFont="1" applyBorder="1" applyAlignment="1">
      <alignment horizontal="center" vertical="center"/>
    </xf>
    <xf numFmtId="0" fontId="5" fillId="0" borderId="0" xfId="3" applyFont="1">
      <alignment vertical="center"/>
    </xf>
    <xf numFmtId="0" fontId="5" fillId="8" borderId="6" xfId="3" applyFont="1" applyFill="1" applyBorder="1">
      <alignment vertical="center"/>
    </xf>
    <xf numFmtId="0" fontId="5" fillId="8" borderId="6" xfId="0" applyFont="1" applyFill="1" applyBorder="1" applyAlignment="1">
      <alignment vertical="center"/>
    </xf>
    <xf numFmtId="164" fontId="5" fillId="8" borderId="6" xfId="0" applyNumberFormat="1" applyFont="1" applyFill="1" applyBorder="1" applyAlignment="1">
      <alignment vertical="center"/>
    </xf>
    <xf numFmtId="164" fontId="5" fillId="0" borderId="6" xfId="0" applyNumberFormat="1" applyFont="1" applyBorder="1" applyAlignment="1">
      <alignment vertic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6" fillId="0" borderId="6" xfId="0" applyFont="1" applyBorder="1" applyAlignment="1">
      <alignment vertical="center"/>
    </xf>
    <xf numFmtId="0" fontId="5" fillId="10" borderId="6" xfId="0" applyFont="1" applyFill="1" applyBorder="1" applyAlignment="1">
      <alignment horizontal="center" vertical="center"/>
    </xf>
    <xf numFmtId="0" fontId="5" fillId="10" borderId="6" xfId="0" applyFont="1" applyFill="1" applyBorder="1" applyAlignment="1">
      <alignment horizontal="center" vertical="center" wrapText="1"/>
    </xf>
    <xf numFmtId="0" fontId="5" fillId="10" borderId="6" xfId="3" applyFont="1" applyFill="1" applyBorder="1">
      <alignment vertical="center"/>
    </xf>
    <xf numFmtId="0" fontId="5" fillId="10" borderId="6" xfId="3" applyFont="1" applyFill="1" applyBorder="1" applyAlignment="1">
      <alignment horizontal="center" vertical="center"/>
    </xf>
    <xf numFmtId="0" fontId="5" fillId="10" borderId="4" xfId="3" applyFont="1" applyFill="1" applyBorder="1" applyAlignment="1">
      <alignment horizontal="center" vertical="center" wrapText="1"/>
    </xf>
    <xf numFmtId="0" fontId="5" fillId="10" borderId="6" xfId="3" applyFont="1" applyFill="1" applyBorder="1" applyAlignment="1">
      <alignment horizontal="center" vertical="center" wrapText="1"/>
    </xf>
    <xf numFmtId="0" fontId="5" fillId="10" borderId="4" xfId="0" applyFont="1" applyFill="1" applyBorder="1" applyAlignment="1">
      <alignment horizontal="center" vertical="center"/>
    </xf>
    <xf numFmtId="0" fontId="5" fillId="0" borderId="6" xfId="0" applyFont="1" applyBorder="1" applyAlignment="1">
      <alignment horizontal="right" vertical="center"/>
    </xf>
    <xf numFmtId="0" fontId="5" fillId="3" borderId="9" xfId="2" applyFont="1" applyFill="1" applyBorder="1" applyAlignment="1">
      <alignment horizontal="center" vertical="center" wrapText="1"/>
    </xf>
    <xf numFmtId="164" fontId="5" fillId="0" borderId="6" xfId="3" applyNumberFormat="1" applyFont="1" applyBorder="1">
      <alignment vertical="center"/>
    </xf>
    <xf numFmtId="164" fontId="5" fillId="8" borderId="6" xfId="3" applyNumberFormat="1" applyFont="1" applyFill="1" applyBorder="1">
      <alignmen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vertical="center"/>
    </xf>
    <xf numFmtId="0" fontId="5" fillId="8" borderId="0" xfId="0" applyFont="1" applyFill="1" applyAlignment="1">
      <alignment vertical="center"/>
    </xf>
    <xf numFmtId="0" fontId="12" fillId="12"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vertical="center"/>
    </xf>
    <xf numFmtId="0" fontId="5" fillId="8" borderId="6" xfId="0" applyFont="1" applyFill="1" applyBorder="1" applyAlignment="1">
      <alignment horizontal="center" vertical="center" wrapText="1"/>
    </xf>
    <xf numFmtId="0" fontId="5" fillId="10" borderId="6" xfId="0" applyFont="1" applyFill="1" applyBorder="1" applyAlignment="1">
      <alignment horizontal="center" vertical="center" shrinkToFit="1"/>
    </xf>
    <xf numFmtId="0" fontId="5" fillId="0" borderId="6" xfId="0" applyFont="1" applyBorder="1" applyAlignment="1">
      <alignment horizontal="center" vertical="center" shrinkToFit="1"/>
    </xf>
    <xf numFmtId="0" fontId="15" fillId="8" borderId="6" xfId="0" applyFont="1" applyFill="1" applyBorder="1" applyAlignment="1">
      <alignment horizontal="center" vertical="center" shrinkToFit="1"/>
    </xf>
    <xf numFmtId="0" fontId="15" fillId="8" borderId="6" xfId="0" applyFont="1" applyFill="1" applyBorder="1" applyAlignment="1">
      <alignment horizontal="center" vertical="center" wrapText="1"/>
    </xf>
    <xf numFmtId="38" fontId="15" fillId="8" borderId="6" xfId="1" applyNumberFormat="1" applyFont="1" applyFill="1" applyBorder="1" applyAlignment="1">
      <alignment vertical="center"/>
    </xf>
    <xf numFmtId="0" fontId="16" fillId="0" borderId="6" xfId="0" applyFont="1" applyBorder="1" applyAlignment="1">
      <alignment horizontal="center" vertical="center"/>
    </xf>
    <xf numFmtId="0" fontId="15" fillId="0" borderId="6" xfId="0" applyFont="1" applyBorder="1" applyAlignment="1">
      <alignment horizontal="center" vertical="center"/>
    </xf>
    <xf numFmtId="0" fontId="16" fillId="8" borderId="6"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12" borderId="6" xfId="0" applyFont="1" applyFill="1" applyBorder="1" applyAlignment="1">
      <alignment horizontal="center" vertical="center" wrapText="1"/>
    </xf>
    <xf numFmtId="0" fontId="17" fillId="12" borderId="6" xfId="0" applyFont="1" applyFill="1" applyBorder="1" applyAlignment="1">
      <alignment horizontal="center" vertical="center" shrinkToFit="1"/>
    </xf>
    <xf numFmtId="0" fontId="17" fillId="12" borderId="6" xfId="0" applyFont="1" applyFill="1" applyBorder="1" applyAlignment="1">
      <alignment horizontal="center" vertical="center" wrapText="1"/>
    </xf>
    <xf numFmtId="0" fontId="6" fillId="0" borderId="4" xfId="0" applyFont="1" applyBorder="1" applyAlignment="1">
      <alignment vertical="center" wrapText="1"/>
    </xf>
    <xf numFmtId="0" fontId="6" fillId="0" borderId="0" xfId="0" applyFont="1" applyAlignment="1">
      <alignment vertical="center"/>
    </xf>
    <xf numFmtId="38" fontId="18" fillId="8" borderId="6" xfId="1" applyNumberFormat="1" applyFont="1" applyFill="1" applyBorder="1" applyAlignment="1">
      <alignment vertical="center"/>
    </xf>
    <xf numFmtId="38" fontId="18" fillId="8" borderId="6" xfId="1" applyNumberFormat="1" applyFont="1" applyFill="1" applyBorder="1" applyAlignment="1">
      <alignment horizontal="right" vertical="center"/>
    </xf>
    <xf numFmtId="167" fontId="18" fillId="8" borderId="6" xfId="1" applyNumberFormat="1" applyFont="1" applyFill="1" applyBorder="1" applyAlignment="1">
      <alignment horizontal="right" vertical="center"/>
    </xf>
    <xf numFmtId="38" fontId="19" fillId="8" borderId="6" xfId="1" applyNumberFormat="1" applyFont="1" applyFill="1" applyBorder="1" applyAlignment="1">
      <alignment vertical="center"/>
    </xf>
    <xf numFmtId="165" fontId="18" fillId="8" borderId="6" xfId="1" applyNumberFormat="1" applyFont="1" applyFill="1" applyBorder="1" applyAlignment="1">
      <alignment vertical="center"/>
    </xf>
    <xf numFmtId="38" fontId="19" fillId="8" borderId="6" xfId="1" applyNumberFormat="1" applyFont="1" applyFill="1" applyBorder="1" applyAlignment="1">
      <alignment horizontal="right" vertical="center"/>
    </xf>
    <xf numFmtId="38" fontId="19" fillId="8" borderId="6" xfId="1" applyNumberFormat="1" applyFont="1" applyFill="1" applyBorder="1" applyAlignment="1">
      <alignment vertical="center" wrapText="1"/>
    </xf>
    <xf numFmtId="38" fontId="19" fillId="12" borderId="6" xfId="1" applyNumberFormat="1" applyFont="1" applyFill="1" applyBorder="1" applyAlignment="1">
      <alignment vertical="center"/>
    </xf>
    <xf numFmtId="167" fontId="19" fillId="12" borderId="6" xfId="1" applyNumberFormat="1" applyFont="1" applyFill="1" applyBorder="1" applyAlignment="1">
      <alignment horizontal="right" vertical="center"/>
    </xf>
    <xf numFmtId="165" fontId="19" fillId="12" borderId="6" xfId="1" applyNumberFormat="1" applyFont="1" applyFill="1" applyBorder="1" applyAlignment="1">
      <alignment vertical="center"/>
    </xf>
    <xf numFmtId="9" fontId="19" fillId="12" borderId="6" xfId="4" applyFont="1" applyFill="1" applyBorder="1" applyAlignment="1">
      <alignment vertical="center"/>
    </xf>
    <xf numFmtId="9" fontId="19" fillId="12" borderId="6" xfId="4" applyFont="1" applyFill="1" applyBorder="1" applyAlignment="1">
      <alignment horizontal="right" vertical="center"/>
    </xf>
    <xf numFmtId="38" fontId="19" fillId="12" borderId="6" xfId="1" applyNumberFormat="1" applyFont="1" applyFill="1" applyBorder="1" applyAlignment="1">
      <alignment horizontal="right" vertical="center"/>
    </xf>
    <xf numFmtId="40" fontId="19" fillId="12" borderId="6" xfId="1" applyNumberFormat="1" applyFont="1" applyFill="1" applyBorder="1" applyAlignment="1">
      <alignment vertical="center"/>
    </xf>
    <xf numFmtId="0" fontId="5" fillId="12" borderId="6" xfId="0" applyFont="1" applyFill="1" applyBorder="1" applyAlignment="1">
      <alignment vertical="center" wrapText="1"/>
    </xf>
    <xf numFmtId="0" fontId="17" fillId="12" borderId="11" xfId="0" applyFont="1" applyFill="1" applyBorder="1" applyAlignment="1">
      <alignment horizontal="center" vertical="center" wrapText="1"/>
    </xf>
    <xf numFmtId="0" fontId="6" fillId="0" borderId="4" xfId="0" applyFont="1" applyBorder="1" applyAlignment="1">
      <alignment horizontal="center" vertical="center"/>
    </xf>
    <xf numFmtId="0" fontId="16" fillId="8" borderId="4" xfId="0" applyFont="1" applyFill="1" applyBorder="1" applyAlignment="1">
      <alignment horizontal="center" vertical="center" shrinkToFit="1"/>
    </xf>
    <xf numFmtId="0" fontId="5" fillId="0" borderId="4" xfId="0" applyFont="1" applyBorder="1" applyAlignment="1">
      <alignment horizontal="center" vertical="center" wrapText="1"/>
    </xf>
    <xf numFmtId="165" fontId="19" fillId="12" borderId="4" xfId="1" applyNumberFormat="1" applyFont="1" applyFill="1" applyBorder="1" applyAlignment="1">
      <alignment vertical="center"/>
    </xf>
    <xf numFmtId="167" fontId="19" fillId="12" borderId="4" xfId="1" applyNumberFormat="1" applyFont="1" applyFill="1" applyBorder="1" applyAlignment="1">
      <alignment horizontal="right"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 fontId="20" fillId="8" borderId="6" xfId="1" applyNumberFormat="1" applyFont="1" applyFill="1" applyBorder="1" applyAlignment="1">
      <alignment vertical="center"/>
    </xf>
    <xf numFmtId="166" fontId="19" fillId="12" borderId="11" xfId="0" applyNumberFormat="1" applyFont="1" applyFill="1" applyBorder="1" applyAlignment="1">
      <alignment vertical="center" wrapText="1"/>
    </xf>
    <xf numFmtId="166" fontId="19" fillId="12" borderId="6" xfId="0" applyNumberFormat="1" applyFont="1" applyFill="1" applyBorder="1" applyAlignment="1">
      <alignment vertical="center" wrapText="1"/>
    </xf>
    <xf numFmtId="165" fontId="19" fillId="8" borderId="6" xfId="1" applyNumberFormat="1" applyFont="1" applyFill="1" applyBorder="1" applyAlignment="1">
      <alignment vertical="center"/>
    </xf>
    <xf numFmtId="165" fontId="19" fillId="8" borderId="6" xfId="1" applyNumberFormat="1" applyFont="1" applyFill="1" applyBorder="1" applyAlignment="1">
      <alignment vertical="center" wrapText="1"/>
    </xf>
    <xf numFmtId="167" fontId="19" fillId="8" borderId="6" xfId="1" applyNumberFormat="1" applyFont="1" applyFill="1" applyBorder="1" applyAlignment="1">
      <alignment horizontal="right" vertical="center"/>
    </xf>
    <xf numFmtId="0" fontId="6" fillId="8" borderId="11" xfId="0" applyFont="1" applyFill="1" applyBorder="1" applyAlignment="1">
      <alignment horizontal="center" vertical="center" wrapText="1"/>
    </xf>
    <xf numFmtId="0" fontId="6" fillId="8" borderId="6" xfId="0" applyFont="1" applyFill="1" applyBorder="1" applyAlignment="1">
      <alignment horizontal="center" vertical="center" wrapText="1"/>
    </xf>
    <xf numFmtId="38" fontId="19" fillId="8" borderId="11" xfId="1" applyNumberFormat="1" applyFont="1" applyFill="1" applyBorder="1" applyAlignment="1">
      <alignment vertical="center"/>
    </xf>
    <xf numFmtId="38" fontId="19" fillId="8" borderId="10" xfId="1" applyNumberFormat="1" applyFont="1" applyFill="1" applyBorder="1" applyAlignment="1">
      <alignment vertical="center"/>
    </xf>
    <xf numFmtId="0" fontId="5" fillId="12" borderId="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1" borderId="4" xfId="0" applyFont="1" applyFill="1" applyBorder="1" applyAlignment="1">
      <alignment horizontal="center" vertical="center"/>
    </xf>
    <xf numFmtId="0" fontId="5" fillId="11" borderId="2"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6" xfId="0" applyFont="1" applyFill="1" applyBorder="1" applyAlignment="1">
      <alignment horizontal="center" vertical="center"/>
    </xf>
    <xf numFmtId="0" fontId="5" fillId="12" borderId="6"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0" xfId="3" applyFont="1" applyAlignment="1">
      <alignment horizontal="left" vertical="top" wrapText="1"/>
    </xf>
    <xf numFmtId="0" fontId="11" fillId="0" borderId="0" xfId="0" applyFont="1"/>
    <xf numFmtId="0" fontId="5" fillId="10" borderId="6" xfId="0" applyFont="1" applyFill="1" applyBorder="1" applyAlignment="1">
      <alignment horizontal="center" vertical="center"/>
    </xf>
    <xf numFmtId="0" fontId="5" fillId="0" borderId="5" xfId="0" applyFont="1" applyBorder="1" applyAlignment="1">
      <alignment horizontal="right"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10" borderId="4" xfId="3" applyFont="1" applyFill="1" applyBorder="1" applyAlignment="1">
      <alignment horizontal="center" vertical="center" wrapText="1"/>
    </xf>
    <xf numFmtId="0" fontId="5" fillId="10" borderId="3" xfId="3" applyFont="1" applyFill="1" applyBorder="1" applyAlignment="1">
      <alignment horizontal="center" vertical="center" wrapText="1"/>
    </xf>
    <xf numFmtId="0" fontId="5" fillId="10" borderId="5" xfId="3" applyFont="1" applyFill="1" applyBorder="1" applyAlignment="1">
      <alignment horizontal="center" vertical="center" wrapText="1"/>
    </xf>
    <xf numFmtId="0" fontId="5" fillId="10" borderId="7" xfId="3" applyFont="1" applyFill="1" applyBorder="1" applyAlignment="1">
      <alignment horizontal="center" vertical="center" wrapText="1"/>
    </xf>
    <xf numFmtId="0" fontId="5" fillId="10" borderId="6" xfId="3" applyFont="1" applyFill="1" applyBorder="1" applyAlignment="1">
      <alignment horizontal="center" vertical="center"/>
    </xf>
    <xf numFmtId="0" fontId="5" fillId="10" borderId="6" xfId="3" applyFont="1" applyFill="1" applyBorder="1" applyAlignment="1">
      <alignment horizontal="center" vertical="center" wrapText="1"/>
    </xf>
    <xf numFmtId="0" fontId="5" fillId="0" borderId="5" xfId="3" applyFont="1" applyBorder="1" applyAlignment="1">
      <alignment horizontal="right" vertical="center"/>
    </xf>
    <xf numFmtId="0" fontId="5" fillId="0" borderId="7" xfId="3" applyFont="1" applyBorder="1" applyAlignment="1">
      <alignment horizontal="right" vertical="center"/>
    </xf>
    <xf numFmtId="0" fontId="9" fillId="5" borderId="4" xfId="2" applyFont="1" applyFill="1" applyBorder="1" applyAlignment="1">
      <alignment horizontal="center" vertical="center"/>
    </xf>
    <xf numFmtId="0" fontId="9"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9" fillId="7" borderId="4" xfId="2" applyFont="1" applyFill="1" applyBorder="1" applyAlignment="1">
      <alignment horizontal="center" vertical="center"/>
    </xf>
    <xf numFmtId="0" fontId="9" fillId="7" borderId="3" xfId="2" applyFont="1" applyFill="1" applyBorder="1" applyAlignment="1">
      <alignment horizontal="center" vertical="center"/>
    </xf>
    <xf numFmtId="0" fontId="9" fillId="8" borderId="4" xfId="2" applyFont="1" applyFill="1" applyBorder="1" applyAlignment="1">
      <alignment horizontal="center" vertical="center"/>
    </xf>
    <xf numFmtId="0" fontId="9" fillId="8" borderId="3" xfId="2" applyFont="1" applyFill="1" applyBorder="1" applyAlignment="1">
      <alignment horizontal="center" vertical="center"/>
    </xf>
    <xf numFmtId="0" fontId="9" fillId="10" borderId="4" xfId="2" applyFont="1" applyFill="1" applyBorder="1" applyAlignment="1">
      <alignment horizontal="center" vertical="center"/>
    </xf>
    <xf numFmtId="0" fontId="9" fillId="10" borderId="3" xfId="2" applyFont="1" applyFill="1" applyBorder="1" applyAlignment="1">
      <alignment horizontal="center" vertical="center"/>
    </xf>
    <xf numFmtId="0" fontId="5" fillId="11" borderId="4" xfId="2" applyFont="1" applyFill="1" applyBorder="1" applyAlignment="1">
      <alignment horizontal="center" vertical="center" wrapText="1"/>
    </xf>
    <xf numFmtId="0" fontId="5" fillId="11" borderId="3" xfId="2" applyFont="1" applyFill="1" applyBorder="1" applyAlignment="1">
      <alignment horizontal="center" vertical="center" wrapText="1"/>
    </xf>
  </cellXfs>
  <cellStyles count="5">
    <cellStyle name="Normal" xfId="0" builtinId="0"/>
    <cellStyle name="Note" xfId="1" builtinId="10"/>
    <cellStyle name="Percent" xfId="4" builtinId="5"/>
    <cellStyle name="標準 2" xfId="2"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2"/>
  <sheetViews>
    <sheetView tabSelected="1" topLeftCell="B1" zoomScale="80" zoomScaleNormal="80" zoomScaleSheetLayoutView="80" workbookViewId="0">
      <pane xSplit="4" ySplit="3" topLeftCell="F4" activePane="bottomRight" state="frozen"/>
      <selection pane="topRight" activeCell="E1" sqref="E1"/>
      <selection pane="bottomLeft" activeCell="B4" sqref="B4"/>
      <selection pane="bottomRight" activeCell="E19" sqref="E19"/>
    </sheetView>
  </sheetViews>
  <sheetFormatPr baseColWidth="10" defaultColWidth="10.6640625" defaultRowHeight="15" x14ac:dyDescent="0.2"/>
  <cols>
    <col min="1" max="1" width="1.6640625" style="43" customWidth="1"/>
    <col min="2" max="2" width="7.6640625" style="43" customWidth="1"/>
    <col min="3" max="3" width="4.83203125" style="43" bestFit="1" customWidth="1"/>
    <col min="4" max="4" width="36.5" style="43" bestFit="1" customWidth="1"/>
    <col min="5" max="5" width="34" style="43" customWidth="1"/>
    <col min="6" max="6" width="20.1640625" style="43" customWidth="1"/>
    <col min="7" max="7" width="46.5" style="43" hidden="1" customWidth="1"/>
    <col min="8" max="9" width="17.1640625" style="43" customWidth="1"/>
    <col min="10" max="15" width="11.6640625" style="43" bestFit="1" customWidth="1"/>
    <col min="16" max="22" width="11.6640625" style="43" customWidth="1"/>
    <col min="23" max="23" width="13.6640625" style="43" customWidth="1"/>
    <col min="24" max="24" width="13.6640625" style="43" bestFit="1" customWidth="1"/>
    <col min="25" max="16384" width="10.6640625" style="43"/>
  </cols>
  <sheetData>
    <row r="1" spans="3:25" ht="26" x14ac:dyDescent="0.2">
      <c r="D1" s="72" t="s">
        <v>0</v>
      </c>
      <c r="E1" s="74" t="s">
        <v>222</v>
      </c>
      <c r="G1" s="73" t="s">
        <v>1</v>
      </c>
      <c r="H1" s="71"/>
      <c r="I1" s="71"/>
    </row>
    <row r="2" spans="3:25" ht="13.25" customHeight="1" x14ac:dyDescent="0.2">
      <c r="D2" s="70"/>
    </row>
    <row r="3" spans="3:25" ht="29" customHeight="1" x14ac:dyDescent="0.2">
      <c r="C3" s="57" t="s">
        <v>2</v>
      </c>
      <c r="D3" s="58" t="s">
        <v>3</v>
      </c>
      <c r="E3" s="58" t="s">
        <v>4</v>
      </c>
      <c r="F3" s="58" t="s">
        <v>5</v>
      </c>
      <c r="G3" s="76" t="s">
        <v>6</v>
      </c>
      <c r="H3" s="58" t="s">
        <v>196</v>
      </c>
      <c r="I3" s="58" t="s">
        <v>201</v>
      </c>
      <c r="J3" s="58">
        <v>2018</v>
      </c>
      <c r="K3" s="58">
        <v>2019</v>
      </c>
      <c r="L3" s="58">
        <v>2020</v>
      </c>
      <c r="M3" s="58">
        <v>2021</v>
      </c>
      <c r="N3" s="58">
        <v>2022</v>
      </c>
      <c r="O3" s="58">
        <v>2023</v>
      </c>
      <c r="P3" s="58">
        <v>2024</v>
      </c>
      <c r="Q3" s="58">
        <v>2025</v>
      </c>
      <c r="R3" s="58">
        <v>2026</v>
      </c>
      <c r="S3" s="58">
        <v>2027</v>
      </c>
      <c r="T3" s="58">
        <v>2028</v>
      </c>
      <c r="U3" s="58">
        <v>2029</v>
      </c>
      <c r="V3" s="58">
        <v>2030</v>
      </c>
      <c r="W3" s="58" t="s">
        <v>238</v>
      </c>
      <c r="X3" s="58" t="s">
        <v>8</v>
      </c>
    </row>
    <row r="4" spans="3:25" ht="16" x14ac:dyDescent="0.2">
      <c r="C4" s="134" t="s">
        <v>9</v>
      </c>
      <c r="D4" s="136" t="s">
        <v>10</v>
      </c>
      <c r="E4" s="46" t="s">
        <v>11</v>
      </c>
      <c r="F4" s="44" t="s">
        <v>12</v>
      </c>
      <c r="G4" s="78" t="s">
        <v>13</v>
      </c>
      <c r="H4" s="79" t="s">
        <v>202</v>
      </c>
      <c r="I4" s="79" t="s">
        <v>197</v>
      </c>
      <c r="J4" s="115">
        <v>278704</v>
      </c>
      <c r="K4" s="91">
        <v>252140</v>
      </c>
      <c r="L4" s="91">
        <v>260562</v>
      </c>
      <c r="M4" s="71">
        <v>272365</v>
      </c>
      <c r="N4" s="91">
        <v>298789</v>
      </c>
      <c r="O4" s="91">
        <v>311423</v>
      </c>
      <c r="P4" s="91"/>
      <c r="Q4" s="91"/>
      <c r="R4" s="91"/>
      <c r="S4" s="91"/>
      <c r="T4" s="91"/>
      <c r="U4" s="91"/>
      <c r="V4" s="91"/>
      <c r="W4" s="92">
        <v>663000</v>
      </c>
      <c r="X4" s="81"/>
    </row>
    <row r="5" spans="3:25" ht="16" x14ac:dyDescent="0.2">
      <c r="C5" s="134"/>
      <c r="D5" s="136"/>
      <c r="E5" s="46" t="s">
        <v>14</v>
      </c>
      <c r="F5" s="44" t="s">
        <v>12</v>
      </c>
      <c r="G5" s="78" t="s">
        <v>13</v>
      </c>
      <c r="H5" s="79" t="s">
        <v>202</v>
      </c>
      <c r="I5" s="79" t="s">
        <v>197</v>
      </c>
      <c r="J5" s="90">
        <v>82632</v>
      </c>
      <c r="K5" s="90">
        <v>122567</v>
      </c>
      <c r="L5" s="90">
        <v>145521</v>
      </c>
      <c r="M5" s="90">
        <v>139213</v>
      </c>
      <c r="N5" s="90">
        <v>220878</v>
      </c>
      <c r="O5" s="90">
        <v>213591</v>
      </c>
      <c r="P5" s="90"/>
      <c r="Q5" s="90"/>
      <c r="R5" s="90"/>
      <c r="S5" s="90"/>
      <c r="T5" s="90"/>
      <c r="U5" s="90"/>
      <c r="V5" s="90"/>
      <c r="W5" s="92">
        <v>537005</v>
      </c>
      <c r="X5" s="44"/>
    </row>
    <row r="6" spans="3:25" ht="16" x14ac:dyDescent="0.2">
      <c r="C6" s="134"/>
      <c r="D6" s="136"/>
      <c r="E6" s="46" t="s">
        <v>15</v>
      </c>
      <c r="F6" s="44" t="s">
        <v>12</v>
      </c>
      <c r="G6" s="78" t="s">
        <v>13</v>
      </c>
      <c r="H6" s="79" t="s">
        <v>202</v>
      </c>
      <c r="I6" s="79" t="s">
        <v>197</v>
      </c>
      <c r="J6" s="90">
        <v>0</v>
      </c>
      <c r="K6" s="90">
        <v>0</v>
      </c>
      <c r="L6" s="90">
        <v>0</v>
      </c>
      <c r="M6" s="90">
        <v>0</v>
      </c>
      <c r="N6" s="90">
        <v>0</v>
      </c>
      <c r="O6" s="90">
        <v>0</v>
      </c>
      <c r="P6" s="90"/>
      <c r="Q6" s="90"/>
      <c r="R6" s="90"/>
      <c r="S6" s="90"/>
      <c r="T6" s="90"/>
      <c r="U6" s="90"/>
      <c r="V6" s="90"/>
      <c r="W6" s="92">
        <v>0</v>
      </c>
      <c r="X6" s="44"/>
    </row>
    <row r="7" spans="3:25" s="89" customFormat="1" ht="16" x14ac:dyDescent="0.2">
      <c r="C7" s="134"/>
      <c r="D7" s="136"/>
      <c r="E7" s="54" t="s">
        <v>16</v>
      </c>
      <c r="F7" s="55" t="s">
        <v>12</v>
      </c>
      <c r="G7" s="84"/>
      <c r="H7" s="69"/>
      <c r="I7" s="69"/>
      <c r="J7" s="97">
        <f>SUM(J4,J5,J6)</f>
        <v>361336</v>
      </c>
      <c r="K7" s="97">
        <f t="shared" ref="K7:L7" si="0">SUM(K4,K5,K6)</f>
        <v>374707</v>
      </c>
      <c r="L7" s="97">
        <f t="shared" si="0"/>
        <v>406083</v>
      </c>
      <c r="M7" s="97">
        <f t="shared" ref="M7" si="1">SUM(M4,M5,M6)</f>
        <v>411578</v>
      </c>
      <c r="N7" s="97">
        <f t="shared" ref="N7" si="2">SUM(N4,N5,N6)</f>
        <v>519667</v>
      </c>
      <c r="O7" s="97">
        <f t="shared" ref="O7" si="3">SUM(O4,O5,O6)</f>
        <v>525014</v>
      </c>
      <c r="P7" s="97"/>
      <c r="Q7" s="97"/>
      <c r="R7" s="97"/>
      <c r="S7" s="97"/>
      <c r="T7" s="97"/>
      <c r="U7" s="97"/>
      <c r="V7" s="97"/>
      <c r="W7" s="98">
        <v>1200005</v>
      </c>
      <c r="X7" s="55"/>
    </row>
    <row r="8" spans="3:25" ht="16" x14ac:dyDescent="0.2">
      <c r="C8" s="134" t="s">
        <v>17</v>
      </c>
      <c r="D8" s="136" t="s">
        <v>18</v>
      </c>
      <c r="E8" s="46" t="s">
        <v>11</v>
      </c>
      <c r="F8" s="44" t="s">
        <v>19</v>
      </c>
      <c r="G8" s="78" t="s">
        <v>13</v>
      </c>
      <c r="H8" s="79" t="s">
        <v>202</v>
      </c>
      <c r="I8" s="79" t="s">
        <v>197</v>
      </c>
      <c r="J8" s="90">
        <v>25040</v>
      </c>
      <c r="K8" s="91">
        <v>53011</v>
      </c>
      <c r="L8" s="91">
        <v>53908</v>
      </c>
      <c r="M8" s="90">
        <v>54867</v>
      </c>
      <c r="N8" s="90">
        <v>55497</v>
      </c>
      <c r="O8" s="90">
        <v>55732</v>
      </c>
      <c r="P8" s="90"/>
      <c r="Q8" s="90"/>
      <c r="R8" s="90"/>
      <c r="S8" s="90"/>
      <c r="T8" s="90"/>
      <c r="U8" s="90"/>
      <c r="V8" s="90"/>
      <c r="W8" s="92">
        <v>65000</v>
      </c>
      <c r="X8" s="81"/>
    </row>
    <row r="9" spans="3:25" ht="16" x14ac:dyDescent="0.2">
      <c r="C9" s="134"/>
      <c r="D9" s="136"/>
      <c r="E9" s="46" t="s">
        <v>14</v>
      </c>
      <c r="F9" s="44" t="s">
        <v>19</v>
      </c>
      <c r="G9" s="78" t="s">
        <v>13</v>
      </c>
      <c r="H9" s="79" t="s">
        <v>202</v>
      </c>
      <c r="I9" s="79" t="s">
        <v>197</v>
      </c>
      <c r="J9" s="90">
        <v>74791</v>
      </c>
      <c r="K9" s="90">
        <v>58365</v>
      </c>
      <c r="L9" s="90">
        <v>48719</v>
      </c>
      <c r="M9" s="90">
        <v>49719</v>
      </c>
      <c r="N9" s="90">
        <v>71251</v>
      </c>
      <c r="O9" s="90">
        <v>79108</v>
      </c>
      <c r="P9" s="90"/>
      <c r="Q9" s="90"/>
      <c r="R9" s="90"/>
      <c r="S9" s="90"/>
      <c r="T9" s="90"/>
      <c r="U9" s="90"/>
      <c r="V9" s="90"/>
      <c r="W9" s="92">
        <v>85000</v>
      </c>
      <c r="X9" s="44"/>
    </row>
    <row r="10" spans="3:25" ht="16" x14ac:dyDescent="0.2">
      <c r="C10" s="134"/>
      <c r="D10" s="136"/>
      <c r="E10" s="46" t="s">
        <v>15</v>
      </c>
      <c r="F10" s="44" t="s">
        <v>19</v>
      </c>
      <c r="G10" s="78" t="s">
        <v>13</v>
      </c>
      <c r="H10" s="79" t="s">
        <v>202</v>
      </c>
      <c r="I10" s="79" t="s">
        <v>197</v>
      </c>
      <c r="J10" s="90">
        <v>0</v>
      </c>
      <c r="K10" s="90">
        <v>0</v>
      </c>
      <c r="L10" s="90">
        <v>0</v>
      </c>
      <c r="M10" s="90">
        <v>0</v>
      </c>
      <c r="N10" s="90">
        <v>0</v>
      </c>
      <c r="O10" s="90">
        <v>0</v>
      </c>
      <c r="P10" s="90"/>
      <c r="Q10" s="90"/>
      <c r="R10" s="90"/>
      <c r="S10" s="90"/>
      <c r="T10" s="90"/>
      <c r="U10" s="90"/>
      <c r="V10" s="90"/>
      <c r="W10" s="92">
        <v>0</v>
      </c>
      <c r="X10" s="80"/>
      <c r="Y10" s="80"/>
    </row>
    <row r="11" spans="3:25" s="89" customFormat="1" ht="16" x14ac:dyDescent="0.2">
      <c r="C11" s="134"/>
      <c r="D11" s="136"/>
      <c r="E11" s="54" t="s">
        <v>20</v>
      </c>
      <c r="F11" s="55" t="s">
        <v>19</v>
      </c>
      <c r="G11" s="84"/>
      <c r="H11" s="69"/>
      <c r="I11" s="69"/>
      <c r="J11" s="97">
        <f>SUM(J8,J9,J10)</f>
        <v>99831</v>
      </c>
      <c r="K11" s="97">
        <f t="shared" ref="K11:O11" si="4">SUM(K8,K9,K10)</f>
        <v>111376</v>
      </c>
      <c r="L11" s="97">
        <f t="shared" si="4"/>
        <v>102627</v>
      </c>
      <c r="M11" s="97">
        <f t="shared" si="4"/>
        <v>104586</v>
      </c>
      <c r="N11" s="97">
        <f t="shared" si="4"/>
        <v>126748</v>
      </c>
      <c r="O11" s="97">
        <f t="shared" si="4"/>
        <v>134840</v>
      </c>
      <c r="P11" s="97"/>
      <c r="Q11" s="97"/>
      <c r="R11" s="97"/>
      <c r="S11" s="97"/>
      <c r="T11" s="97"/>
      <c r="U11" s="97"/>
      <c r="V11" s="97"/>
      <c r="W11" s="98">
        <f>SUM(W8,W9,W10)</f>
        <v>150000</v>
      </c>
      <c r="X11" s="55"/>
    </row>
    <row r="12" spans="3:25" ht="16" x14ac:dyDescent="0.2">
      <c r="C12" s="134" t="s">
        <v>21</v>
      </c>
      <c r="D12" s="136" t="s">
        <v>22</v>
      </c>
      <c r="E12" s="46" t="s">
        <v>11</v>
      </c>
      <c r="F12" s="44" t="s">
        <v>23</v>
      </c>
      <c r="G12" s="77"/>
      <c r="H12" s="79" t="s">
        <v>202</v>
      </c>
      <c r="I12" s="79" t="s">
        <v>197</v>
      </c>
      <c r="J12" s="94">
        <f>J4/J8</f>
        <v>11.13035143769968</v>
      </c>
      <c r="K12" s="94">
        <f t="shared" ref="K12:O12" si="5">K4/K8</f>
        <v>4.7563713191601744</v>
      </c>
      <c r="L12" s="94">
        <f t="shared" si="5"/>
        <v>4.833457000816205</v>
      </c>
      <c r="M12" s="94">
        <f t="shared" si="5"/>
        <v>4.9640949933475493</v>
      </c>
      <c r="N12" s="94">
        <f t="shared" si="5"/>
        <v>5.3838766059426639</v>
      </c>
      <c r="O12" s="94">
        <f t="shared" si="5"/>
        <v>5.5878669346156604</v>
      </c>
      <c r="P12" s="94"/>
      <c r="Q12" s="94"/>
      <c r="R12" s="94"/>
      <c r="S12" s="94"/>
      <c r="T12" s="94"/>
      <c r="U12" s="94"/>
      <c r="V12" s="94"/>
      <c r="W12" s="92">
        <v>10.199999999999999</v>
      </c>
      <c r="X12" s="44"/>
    </row>
    <row r="13" spans="3:25" ht="16" x14ac:dyDescent="0.2">
      <c r="C13" s="134"/>
      <c r="D13" s="136"/>
      <c r="E13" s="46" t="s">
        <v>14</v>
      </c>
      <c r="F13" s="44" t="s">
        <v>23</v>
      </c>
      <c r="G13" s="77"/>
      <c r="H13" s="79" t="s">
        <v>202</v>
      </c>
      <c r="I13" s="79" t="s">
        <v>197</v>
      </c>
      <c r="J13" s="94">
        <v>2.5</v>
      </c>
      <c r="K13" s="94">
        <v>2.1</v>
      </c>
      <c r="L13" s="94">
        <v>3</v>
      </c>
      <c r="M13" s="94">
        <v>2.8</v>
      </c>
      <c r="N13" s="94">
        <v>3.1</v>
      </c>
      <c r="O13" s="94">
        <v>5.0999999999999996</v>
      </c>
      <c r="P13" s="94"/>
      <c r="Q13" s="94"/>
      <c r="R13" s="94"/>
      <c r="S13" s="94"/>
      <c r="T13" s="94"/>
      <c r="U13" s="94"/>
      <c r="V13" s="94"/>
      <c r="W13" s="92">
        <v>6.3</v>
      </c>
      <c r="X13" s="44"/>
    </row>
    <row r="14" spans="3:25" ht="16" x14ac:dyDescent="0.2">
      <c r="C14" s="134"/>
      <c r="D14" s="136"/>
      <c r="E14" s="46" t="s">
        <v>15</v>
      </c>
      <c r="F14" s="44" t="s">
        <v>23</v>
      </c>
      <c r="G14" s="77"/>
      <c r="H14" s="79" t="s">
        <v>202</v>
      </c>
      <c r="I14" s="79" t="s">
        <v>197</v>
      </c>
      <c r="J14" s="94"/>
      <c r="K14" s="94"/>
      <c r="L14" s="94"/>
      <c r="M14" s="94"/>
      <c r="N14" s="94"/>
      <c r="O14" s="94"/>
      <c r="P14" s="94"/>
      <c r="Q14" s="94"/>
      <c r="R14" s="94"/>
      <c r="S14" s="94"/>
      <c r="T14" s="94"/>
      <c r="U14" s="94"/>
      <c r="V14" s="94"/>
      <c r="W14" s="92"/>
      <c r="X14" s="44"/>
    </row>
    <row r="15" spans="3:25" s="89" customFormat="1" ht="16" x14ac:dyDescent="0.2">
      <c r="C15" s="134"/>
      <c r="D15" s="136"/>
      <c r="E15" s="54" t="s">
        <v>24</v>
      </c>
      <c r="F15" s="55" t="s">
        <v>23</v>
      </c>
      <c r="G15" s="84"/>
      <c r="H15" s="69"/>
      <c r="I15" s="69"/>
      <c r="J15" s="99">
        <f>J7/J11</f>
        <v>3.6194769159880198</v>
      </c>
      <c r="K15" s="99">
        <f t="shared" ref="K15:O15" si="6">K7/K11</f>
        <v>3.3643424077000432</v>
      </c>
      <c r="L15" s="99">
        <f t="shared" si="6"/>
        <v>3.9568826916893216</v>
      </c>
      <c r="M15" s="99">
        <f t="shared" si="6"/>
        <v>3.9353068288298627</v>
      </c>
      <c r="N15" s="99">
        <f t="shared" si="6"/>
        <v>4.1000015779341688</v>
      </c>
      <c r="O15" s="99">
        <f t="shared" si="6"/>
        <v>3.8936072382082467</v>
      </c>
      <c r="P15" s="99"/>
      <c r="Q15" s="99"/>
      <c r="R15" s="99"/>
      <c r="S15" s="99"/>
      <c r="T15" s="99"/>
      <c r="U15" s="99"/>
      <c r="V15" s="99"/>
      <c r="W15" s="98">
        <v>8.3000000000000007</v>
      </c>
      <c r="X15" s="55"/>
    </row>
    <row r="16" spans="3:25" ht="16" x14ac:dyDescent="0.2">
      <c r="C16" s="134" t="s">
        <v>25</v>
      </c>
      <c r="D16" s="136" t="s">
        <v>26</v>
      </c>
      <c r="E16" s="47" t="s">
        <v>27</v>
      </c>
      <c r="F16" s="44" t="s">
        <v>12</v>
      </c>
      <c r="G16" s="78" t="s">
        <v>13</v>
      </c>
      <c r="H16" s="79" t="s">
        <v>202</v>
      </c>
      <c r="I16" s="79" t="s">
        <v>197</v>
      </c>
      <c r="J16" s="90">
        <v>252935</v>
      </c>
      <c r="K16" s="90">
        <v>262294</v>
      </c>
      <c r="L16" s="90">
        <v>284258</v>
      </c>
      <c r="M16" s="90">
        <v>288105</v>
      </c>
      <c r="N16" s="90">
        <v>363767</v>
      </c>
      <c r="O16" s="90">
        <v>367510</v>
      </c>
      <c r="P16" s="90"/>
      <c r="Q16" s="90"/>
      <c r="R16" s="90"/>
      <c r="S16" s="90"/>
      <c r="T16" s="90"/>
      <c r="U16" s="90"/>
      <c r="V16" s="90"/>
      <c r="W16" s="92"/>
      <c r="X16" s="44"/>
    </row>
    <row r="17" spans="3:24" ht="16" x14ac:dyDescent="0.2">
      <c r="C17" s="134"/>
      <c r="D17" s="136"/>
      <c r="E17" s="47" t="s">
        <v>239</v>
      </c>
      <c r="F17" s="44" t="s">
        <v>12</v>
      </c>
      <c r="G17" s="78" t="s">
        <v>13</v>
      </c>
      <c r="H17" s="79" t="s">
        <v>202</v>
      </c>
      <c r="I17" s="79" t="s">
        <v>209</v>
      </c>
      <c r="J17" s="90">
        <v>1694157</v>
      </c>
      <c r="K17" s="90">
        <v>1528490</v>
      </c>
      <c r="L17" s="90">
        <v>878002</v>
      </c>
      <c r="M17" s="90">
        <v>1402473</v>
      </c>
      <c r="N17" s="90">
        <v>1591508</v>
      </c>
      <c r="O17" s="90">
        <v>1695850</v>
      </c>
      <c r="P17" s="90"/>
      <c r="Q17" s="90"/>
      <c r="R17" s="90"/>
      <c r="S17" s="90"/>
      <c r="T17" s="90"/>
      <c r="U17" s="90"/>
      <c r="V17" s="90"/>
      <c r="W17" s="92"/>
      <c r="X17" s="81"/>
    </row>
    <row r="18" spans="3:24" ht="16" x14ac:dyDescent="0.2">
      <c r="C18" s="134"/>
      <c r="D18" s="136"/>
      <c r="E18" s="47" t="s">
        <v>28</v>
      </c>
      <c r="F18" s="44" t="s">
        <v>12</v>
      </c>
      <c r="G18" s="78" t="s">
        <v>13</v>
      </c>
      <c r="H18" s="79" t="s">
        <v>202</v>
      </c>
      <c r="I18" s="79" t="s">
        <v>209</v>
      </c>
      <c r="J18" s="90">
        <v>0</v>
      </c>
      <c r="K18" s="90">
        <v>1891</v>
      </c>
      <c r="L18" s="90">
        <v>933</v>
      </c>
      <c r="M18" s="90">
        <v>198</v>
      </c>
      <c r="N18" s="90">
        <v>633</v>
      </c>
      <c r="O18" s="90">
        <v>1587</v>
      </c>
      <c r="P18" s="90"/>
      <c r="Q18" s="90"/>
      <c r="R18" s="90"/>
      <c r="S18" s="90"/>
      <c r="T18" s="90"/>
      <c r="U18" s="90"/>
      <c r="V18" s="90"/>
      <c r="W18" s="91"/>
      <c r="X18" s="44"/>
    </row>
    <row r="19" spans="3:24" x14ac:dyDescent="0.2">
      <c r="C19" s="134"/>
      <c r="D19" s="136"/>
      <c r="E19" s="56" t="s">
        <v>29</v>
      </c>
      <c r="F19" s="55" t="s">
        <v>30</v>
      </c>
      <c r="G19" s="77"/>
      <c r="H19" s="68"/>
      <c r="I19" s="68"/>
      <c r="J19" s="100">
        <f>(J16/(J16+J17-J18))</f>
        <v>0.1299039798838473</v>
      </c>
      <c r="K19" s="100">
        <f>(K16/(K16+K17-K18))</f>
        <v>0.14662363819412341</v>
      </c>
      <c r="L19" s="100">
        <f t="shared" ref="L19:O19" si="7">(L16/(L16+L17-L18))</f>
        <v>0.24476999156998847</v>
      </c>
      <c r="M19" s="100">
        <f t="shared" si="7"/>
        <v>0.1704380080218649</v>
      </c>
      <c r="N19" s="100">
        <f t="shared" si="7"/>
        <v>0.18610415615749584</v>
      </c>
      <c r="O19" s="100">
        <f t="shared" si="7"/>
        <v>0.17824949691357875</v>
      </c>
      <c r="P19" s="100" t="e">
        <f t="shared" ref="P19" si="8">(P16/(P16+P17-P18))</f>
        <v>#DIV/0!</v>
      </c>
      <c r="Q19" s="100" t="e">
        <f t="shared" ref="Q19" si="9">(Q16/(Q16+Q17-Q18))</f>
        <v>#DIV/0!</v>
      </c>
      <c r="R19" s="100" t="e">
        <f t="shared" ref="R19" si="10">(R16/(R16+R17-R18))</f>
        <v>#DIV/0!</v>
      </c>
      <c r="S19" s="100" t="e">
        <f t="shared" ref="S19" si="11">(S16/(S16+S17-S18))</f>
        <v>#DIV/0!</v>
      </c>
      <c r="T19" s="100" t="e">
        <f t="shared" ref="T19" si="12">(T16/(T16+T17-T18))</f>
        <v>#DIV/0!</v>
      </c>
      <c r="U19" s="100" t="e">
        <f t="shared" ref="U19" si="13">(U16/(U16+U17-U18))</f>
        <v>#DIV/0!</v>
      </c>
      <c r="V19" s="100" t="e">
        <f t="shared" ref="V19" si="14">(V16/(V16+V17-V18))</f>
        <v>#DIV/0!</v>
      </c>
      <c r="W19" s="101">
        <v>0.5</v>
      </c>
      <c r="X19" s="81"/>
    </row>
    <row r="20" spans="3:24" ht="64.5" customHeight="1" x14ac:dyDescent="0.2">
      <c r="C20" s="45" t="s">
        <v>31</v>
      </c>
      <c r="D20" s="104" t="s">
        <v>32</v>
      </c>
      <c r="E20" s="54" t="s">
        <v>32</v>
      </c>
      <c r="F20" s="55" t="s">
        <v>19</v>
      </c>
      <c r="G20" s="86" t="s">
        <v>13</v>
      </c>
      <c r="H20" s="85" t="s">
        <v>202</v>
      </c>
      <c r="I20" s="85" t="s">
        <v>197</v>
      </c>
      <c r="J20" s="97">
        <f>J8</f>
        <v>25040</v>
      </c>
      <c r="K20" s="97">
        <f t="shared" ref="K20:V20" si="15">K8</f>
        <v>53011</v>
      </c>
      <c r="L20" s="97">
        <f t="shared" si="15"/>
        <v>53908</v>
      </c>
      <c r="M20" s="97">
        <f t="shared" si="15"/>
        <v>54867</v>
      </c>
      <c r="N20" s="97">
        <f t="shared" si="15"/>
        <v>55497</v>
      </c>
      <c r="O20" s="97">
        <f t="shared" si="15"/>
        <v>55732</v>
      </c>
      <c r="P20" s="97">
        <f t="shared" si="15"/>
        <v>0</v>
      </c>
      <c r="Q20" s="97">
        <f t="shared" si="15"/>
        <v>0</v>
      </c>
      <c r="R20" s="97">
        <f t="shared" si="15"/>
        <v>0</v>
      </c>
      <c r="S20" s="97">
        <f t="shared" si="15"/>
        <v>0</v>
      </c>
      <c r="T20" s="97">
        <f t="shared" si="15"/>
        <v>0</v>
      </c>
      <c r="U20" s="97">
        <f t="shared" si="15"/>
        <v>0</v>
      </c>
      <c r="V20" s="97">
        <f t="shared" si="15"/>
        <v>0</v>
      </c>
      <c r="W20" s="102">
        <v>663000</v>
      </c>
      <c r="X20" s="44"/>
    </row>
    <row r="21" spans="3:24" ht="32" x14ac:dyDescent="0.2">
      <c r="C21" s="131" t="s">
        <v>33</v>
      </c>
      <c r="D21" s="125" t="s">
        <v>34</v>
      </c>
      <c r="E21" s="46" t="s">
        <v>199</v>
      </c>
      <c r="F21" s="55" t="s">
        <v>12</v>
      </c>
      <c r="G21" s="78" t="s">
        <v>13</v>
      </c>
      <c r="H21" s="75" t="s">
        <v>202</v>
      </c>
      <c r="I21" s="75" t="s">
        <v>208</v>
      </c>
      <c r="J21" s="90">
        <v>457</v>
      </c>
      <c r="K21" s="90">
        <v>513</v>
      </c>
      <c r="L21" s="90">
        <v>709</v>
      </c>
      <c r="M21" s="90">
        <v>912</v>
      </c>
      <c r="N21" s="90">
        <v>670</v>
      </c>
      <c r="O21" s="90">
        <v>488</v>
      </c>
      <c r="P21" s="90"/>
      <c r="Q21" s="90"/>
      <c r="R21" s="90"/>
      <c r="S21" s="90"/>
      <c r="T21" s="90"/>
      <c r="U21" s="90"/>
      <c r="V21" s="90"/>
      <c r="W21" s="91"/>
      <c r="X21" s="44"/>
    </row>
    <row r="22" spans="3:24" ht="32" x14ac:dyDescent="0.2">
      <c r="C22" s="132"/>
      <c r="D22" s="126"/>
      <c r="E22" s="46" t="s">
        <v>200</v>
      </c>
      <c r="F22" s="55" t="s">
        <v>12</v>
      </c>
      <c r="G22" s="78" t="s">
        <v>13</v>
      </c>
      <c r="H22" s="75" t="s">
        <v>202</v>
      </c>
      <c r="I22" s="75" t="s">
        <v>209</v>
      </c>
      <c r="J22" s="90">
        <v>0</v>
      </c>
      <c r="K22" s="90">
        <v>0</v>
      </c>
      <c r="L22" s="90">
        <v>0</v>
      </c>
      <c r="M22" s="90">
        <v>0</v>
      </c>
      <c r="N22" s="90">
        <v>0</v>
      </c>
      <c r="O22" s="90">
        <v>0</v>
      </c>
      <c r="P22" s="90"/>
      <c r="Q22" s="90"/>
      <c r="R22" s="90"/>
      <c r="S22" s="90"/>
      <c r="T22" s="90"/>
      <c r="U22" s="90"/>
      <c r="V22" s="90"/>
      <c r="W22" s="91"/>
      <c r="X22" s="44"/>
    </row>
    <row r="23" spans="3:24" ht="32" x14ac:dyDescent="0.2">
      <c r="C23" s="133"/>
      <c r="D23" s="127"/>
      <c r="E23" s="54" t="s">
        <v>35</v>
      </c>
      <c r="F23" s="55" t="s">
        <v>12</v>
      </c>
      <c r="G23" s="84" t="s">
        <v>13</v>
      </c>
      <c r="H23" s="85"/>
      <c r="I23" s="85"/>
      <c r="J23" s="97">
        <f>SUM(J21,J22)</f>
        <v>457</v>
      </c>
      <c r="K23" s="97">
        <f t="shared" ref="K23:V23" si="16">SUM(K21,K22)</f>
        <v>513</v>
      </c>
      <c r="L23" s="97">
        <f t="shared" si="16"/>
        <v>709</v>
      </c>
      <c r="M23" s="97">
        <f t="shared" si="16"/>
        <v>912</v>
      </c>
      <c r="N23" s="97">
        <f t="shared" si="16"/>
        <v>670</v>
      </c>
      <c r="O23" s="97">
        <f t="shared" si="16"/>
        <v>488</v>
      </c>
      <c r="P23" s="97">
        <f t="shared" si="16"/>
        <v>0</v>
      </c>
      <c r="Q23" s="97">
        <f t="shared" si="16"/>
        <v>0</v>
      </c>
      <c r="R23" s="97">
        <f t="shared" si="16"/>
        <v>0</v>
      </c>
      <c r="S23" s="97">
        <f t="shared" si="16"/>
        <v>0</v>
      </c>
      <c r="T23" s="97">
        <f t="shared" si="16"/>
        <v>0</v>
      </c>
      <c r="U23" s="97">
        <f t="shared" si="16"/>
        <v>0</v>
      </c>
      <c r="V23" s="97">
        <f t="shared" si="16"/>
        <v>0</v>
      </c>
      <c r="W23" s="102">
        <v>2000</v>
      </c>
      <c r="X23" s="44"/>
    </row>
    <row r="24" spans="3:24" ht="16" customHeight="1" x14ac:dyDescent="0.2">
      <c r="C24" s="128" t="s">
        <v>37</v>
      </c>
      <c r="D24" s="125" t="s">
        <v>38</v>
      </c>
      <c r="E24" s="54" t="s">
        <v>203</v>
      </c>
      <c r="F24" s="55" t="s">
        <v>206</v>
      </c>
      <c r="G24" s="84"/>
      <c r="H24" s="121" t="s">
        <v>207</v>
      </c>
      <c r="I24" s="122" t="s">
        <v>210</v>
      </c>
      <c r="J24" s="93">
        <v>100</v>
      </c>
      <c r="K24" s="123">
        <v>100</v>
      </c>
      <c r="L24" s="124">
        <v>100</v>
      </c>
      <c r="M24" s="124">
        <v>115</v>
      </c>
      <c r="N24" s="124">
        <v>130</v>
      </c>
      <c r="O24" s="124">
        <v>150</v>
      </c>
      <c r="P24" s="124"/>
      <c r="Q24" s="124"/>
      <c r="R24" s="124"/>
      <c r="S24" s="124"/>
      <c r="T24" s="124"/>
      <c r="U24" s="124"/>
      <c r="V24" s="124"/>
      <c r="W24" s="95"/>
      <c r="X24" s="44"/>
    </row>
    <row r="25" spans="3:24" ht="16" customHeight="1" x14ac:dyDescent="0.2">
      <c r="C25" s="129"/>
      <c r="D25" s="126"/>
      <c r="E25" s="54" t="s">
        <v>204</v>
      </c>
      <c r="F25" s="55" t="s">
        <v>206</v>
      </c>
      <c r="G25" s="84"/>
      <c r="H25" s="121" t="s">
        <v>207</v>
      </c>
      <c r="I25" s="122" t="s">
        <v>210</v>
      </c>
      <c r="J25" s="123">
        <v>20</v>
      </c>
      <c r="K25" s="93">
        <v>30</v>
      </c>
      <c r="L25" s="124">
        <v>32</v>
      </c>
      <c r="M25" s="124">
        <v>30</v>
      </c>
      <c r="N25" s="124">
        <v>55</v>
      </c>
      <c r="O25" s="124">
        <v>80</v>
      </c>
      <c r="P25" s="124"/>
      <c r="Q25" s="124"/>
      <c r="R25" s="124"/>
      <c r="S25" s="124"/>
      <c r="T25" s="124"/>
      <c r="U25" s="124"/>
      <c r="V25" s="124"/>
      <c r="W25" s="95"/>
      <c r="X25" s="44"/>
    </row>
    <row r="26" spans="3:24" ht="16" x14ac:dyDescent="0.2">
      <c r="C26" s="129"/>
      <c r="D26" s="126"/>
      <c r="E26" s="54" t="s">
        <v>205</v>
      </c>
      <c r="F26" s="55" t="s">
        <v>206</v>
      </c>
      <c r="G26" s="84"/>
      <c r="H26" s="121" t="s">
        <v>207</v>
      </c>
      <c r="I26" s="122" t="s">
        <v>210</v>
      </c>
      <c r="J26" s="123">
        <v>6</v>
      </c>
      <c r="K26" s="93">
        <v>6</v>
      </c>
      <c r="L26" s="124">
        <v>6</v>
      </c>
      <c r="M26" s="124">
        <v>46</v>
      </c>
      <c r="N26" s="124">
        <v>83</v>
      </c>
      <c r="O26" s="124">
        <v>120</v>
      </c>
      <c r="P26" s="124"/>
      <c r="Q26" s="124"/>
      <c r="R26" s="124"/>
      <c r="S26" s="124"/>
      <c r="T26" s="124"/>
      <c r="U26" s="124"/>
      <c r="V26" s="124"/>
      <c r="W26" s="95"/>
      <c r="X26" s="44"/>
    </row>
    <row r="27" spans="3:24" ht="32" x14ac:dyDescent="0.2">
      <c r="C27" s="130"/>
      <c r="D27" s="127"/>
      <c r="E27" s="54" t="s">
        <v>39</v>
      </c>
      <c r="F27" s="44" t="s">
        <v>30</v>
      </c>
      <c r="G27" s="78" t="s">
        <v>13</v>
      </c>
      <c r="H27" s="105"/>
      <c r="I27" s="87" t="s">
        <v>241</v>
      </c>
      <c r="J27" s="117">
        <f>((SUM(J25,J26)/(SUM(J24,J25,J26))*100))</f>
        <v>20.634920634920633</v>
      </c>
      <c r="K27" s="116">
        <f t="shared" ref="K27:V27" si="17">((SUM(K25,K26)/(SUM(K24,K25,K26))*100))</f>
        <v>26.47058823529412</v>
      </c>
      <c r="L27" s="117">
        <f t="shared" si="17"/>
        <v>27.536231884057973</v>
      </c>
      <c r="M27" s="117">
        <f t="shared" si="17"/>
        <v>39.790575916230367</v>
      </c>
      <c r="N27" s="117">
        <f t="shared" si="17"/>
        <v>51.492537313432841</v>
      </c>
      <c r="O27" s="117">
        <f t="shared" si="17"/>
        <v>57.142857142857139</v>
      </c>
      <c r="P27" s="117" t="e">
        <f t="shared" si="17"/>
        <v>#DIV/0!</v>
      </c>
      <c r="Q27" s="117" t="e">
        <f t="shared" si="17"/>
        <v>#DIV/0!</v>
      </c>
      <c r="R27" s="117" t="e">
        <f t="shared" si="17"/>
        <v>#DIV/0!</v>
      </c>
      <c r="S27" s="117" t="e">
        <f t="shared" si="17"/>
        <v>#DIV/0!</v>
      </c>
      <c r="T27" s="117" t="e">
        <f t="shared" si="17"/>
        <v>#DIV/0!</v>
      </c>
      <c r="U27" s="117" t="e">
        <f t="shared" si="17"/>
        <v>#DIV/0!</v>
      </c>
      <c r="V27" s="117" t="e">
        <f t="shared" si="17"/>
        <v>#DIV/0!</v>
      </c>
      <c r="W27" s="102">
        <v>80</v>
      </c>
      <c r="X27" s="82"/>
    </row>
    <row r="28" spans="3:24" ht="16" x14ac:dyDescent="0.2">
      <c r="C28" s="134" t="s">
        <v>40</v>
      </c>
      <c r="D28" s="135" t="s">
        <v>41</v>
      </c>
      <c r="E28" s="46" t="s">
        <v>211</v>
      </c>
      <c r="F28" s="44" t="s">
        <v>221</v>
      </c>
      <c r="G28" s="78" t="s">
        <v>13</v>
      </c>
      <c r="H28" s="79" t="s">
        <v>202</v>
      </c>
      <c r="I28" s="79" t="s">
        <v>197</v>
      </c>
      <c r="J28" s="90">
        <v>803</v>
      </c>
      <c r="K28" s="90">
        <v>1003</v>
      </c>
      <c r="L28" s="90">
        <v>1464</v>
      </c>
      <c r="M28" s="90">
        <v>2064</v>
      </c>
      <c r="N28" s="90">
        <v>2584</v>
      </c>
      <c r="O28" s="90">
        <v>3000</v>
      </c>
      <c r="P28" s="90"/>
      <c r="Q28" s="90"/>
      <c r="R28" s="90"/>
      <c r="S28" s="90"/>
      <c r="T28" s="90"/>
      <c r="U28" s="90"/>
      <c r="V28" s="90"/>
      <c r="W28" s="91"/>
      <c r="X28" s="81"/>
    </row>
    <row r="29" spans="3:24" ht="32" x14ac:dyDescent="0.2">
      <c r="C29" s="134"/>
      <c r="D29" s="135"/>
      <c r="E29" s="46" t="s">
        <v>212</v>
      </c>
      <c r="F29" s="44" t="s">
        <v>221</v>
      </c>
      <c r="G29" s="78" t="s">
        <v>13</v>
      </c>
      <c r="H29" s="79" t="s">
        <v>202</v>
      </c>
      <c r="I29" s="79" t="s">
        <v>217</v>
      </c>
      <c r="J29" s="90">
        <v>79</v>
      </c>
      <c r="K29" s="90">
        <v>83</v>
      </c>
      <c r="L29" s="90">
        <v>90</v>
      </c>
      <c r="M29" s="90">
        <v>100</v>
      </c>
      <c r="N29" s="90">
        <v>121</v>
      </c>
      <c r="O29" s="90">
        <v>150</v>
      </c>
      <c r="P29" s="90"/>
      <c r="Q29" s="90"/>
      <c r="R29" s="90"/>
      <c r="S29" s="90"/>
      <c r="T29" s="90"/>
      <c r="U29" s="90"/>
      <c r="V29" s="90"/>
      <c r="W29" s="91"/>
      <c r="X29" s="44"/>
    </row>
    <row r="30" spans="3:24" ht="32" x14ac:dyDescent="0.2">
      <c r="C30" s="134"/>
      <c r="D30" s="135"/>
      <c r="E30" s="46" t="s">
        <v>213</v>
      </c>
      <c r="F30" s="44" t="s">
        <v>221</v>
      </c>
      <c r="G30" s="78"/>
      <c r="H30" s="79" t="s">
        <v>202</v>
      </c>
      <c r="I30" s="79" t="s">
        <v>217</v>
      </c>
      <c r="J30" s="90">
        <v>225</v>
      </c>
      <c r="K30" s="90">
        <v>250</v>
      </c>
      <c r="L30" s="90">
        <v>300</v>
      </c>
      <c r="M30" s="90">
        <v>300</v>
      </c>
      <c r="N30" s="90">
        <v>400</v>
      </c>
      <c r="O30" s="90">
        <v>400</v>
      </c>
      <c r="P30" s="90"/>
      <c r="Q30" s="90"/>
      <c r="R30" s="90"/>
      <c r="S30" s="90"/>
      <c r="T30" s="90"/>
      <c r="U30" s="90"/>
      <c r="V30" s="90"/>
      <c r="W30" s="91"/>
      <c r="X30" s="44"/>
    </row>
    <row r="31" spans="3:24" ht="32" x14ac:dyDescent="0.2">
      <c r="C31" s="134"/>
      <c r="D31" s="135"/>
      <c r="E31" s="46" t="s">
        <v>42</v>
      </c>
      <c r="F31" s="44" t="s">
        <v>221</v>
      </c>
      <c r="G31" s="78"/>
      <c r="H31" s="79" t="s">
        <v>202</v>
      </c>
      <c r="I31" s="79" t="s">
        <v>217</v>
      </c>
      <c r="J31" s="90">
        <v>37</v>
      </c>
      <c r="K31" s="90">
        <v>50</v>
      </c>
      <c r="L31" s="90">
        <v>50</v>
      </c>
      <c r="M31" s="90">
        <v>50</v>
      </c>
      <c r="N31" s="90">
        <v>70</v>
      </c>
      <c r="O31" s="90">
        <v>70</v>
      </c>
      <c r="P31" s="90"/>
      <c r="Q31" s="90"/>
      <c r="R31" s="90"/>
      <c r="S31" s="90"/>
      <c r="T31" s="90"/>
      <c r="U31" s="90"/>
      <c r="V31" s="90"/>
      <c r="W31" s="91"/>
      <c r="X31" s="44"/>
    </row>
    <row r="32" spans="3:24" ht="32" x14ac:dyDescent="0.2">
      <c r="C32" s="134"/>
      <c r="D32" s="135"/>
      <c r="E32" s="46" t="s">
        <v>214</v>
      </c>
      <c r="F32" s="44" t="s">
        <v>221</v>
      </c>
      <c r="G32" s="78"/>
      <c r="H32" s="79" t="s">
        <v>202</v>
      </c>
      <c r="I32" s="79" t="s">
        <v>217</v>
      </c>
      <c r="J32" s="90">
        <v>300</v>
      </c>
      <c r="K32" s="90">
        <v>300</v>
      </c>
      <c r="L32" s="90">
        <v>400</v>
      </c>
      <c r="M32" s="90">
        <v>400</v>
      </c>
      <c r="N32" s="90">
        <v>500</v>
      </c>
      <c r="O32" s="90">
        <v>500</v>
      </c>
      <c r="P32" s="90"/>
      <c r="Q32" s="90"/>
      <c r="R32" s="90"/>
      <c r="S32" s="90"/>
      <c r="T32" s="90"/>
      <c r="U32" s="90"/>
      <c r="V32" s="90"/>
      <c r="W32" s="91"/>
      <c r="X32" s="44"/>
    </row>
    <row r="33" spans="3:24" ht="32" x14ac:dyDescent="0.2">
      <c r="C33" s="134"/>
      <c r="D33" s="135"/>
      <c r="E33" s="46" t="s">
        <v>215</v>
      </c>
      <c r="F33" s="44" t="s">
        <v>221</v>
      </c>
      <c r="G33" s="78"/>
      <c r="H33" s="79" t="s">
        <v>202</v>
      </c>
      <c r="I33" s="79" t="s">
        <v>217</v>
      </c>
      <c r="J33" s="90">
        <v>100</v>
      </c>
      <c r="K33" s="90">
        <v>100</v>
      </c>
      <c r="L33" s="90">
        <v>150</v>
      </c>
      <c r="M33" s="90">
        <v>150</v>
      </c>
      <c r="N33" s="90">
        <v>200</v>
      </c>
      <c r="O33" s="90">
        <v>200</v>
      </c>
      <c r="P33" s="90"/>
      <c r="Q33" s="90"/>
      <c r="R33" s="90"/>
      <c r="S33" s="90"/>
      <c r="T33" s="90"/>
      <c r="U33" s="90"/>
      <c r="V33" s="90"/>
      <c r="W33" s="91"/>
      <c r="X33" s="44"/>
    </row>
    <row r="34" spans="3:24" ht="32" x14ac:dyDescent="0.2">
      <c r="C34" s="134"/>
      <c r="D34" s="135"/>
      <c r="E34" s="46" t="s">
        <v>43</v>
      </c>
      <c r="F34" s="44" t="s">
        <v>221</v>
      </c>
      <c r="G34" s="78" t="s">
        <v>13</v>
      </c>
      <c r="H34" s="79" t="s">
        <v>202</v>
      </c>
      <c r="I34" s="79" t="s">
        <v>217</v>
      </c>
      <c r="J34" s="90">
        <v>50</v>
      </c>
      <c r="K34" s="90">
        <v>50</v>
      </c>
      <c r="L34" s="90">
        <v>72</v>
      </c>
      <c r="M34" s="90">
        <v>72</v>
      </c>
      <c r="N34" s="90">
        <v>82</v>
      </c>
      <c r="O34" s="90">
        <v>82</v>
      </c>
      <c r="P34" s="90"/>
      <c r="Q34" s="90"/>
      <c r="R34" s="90"/>
      <c r="S34" s="90"/>
      <c r="T34" s="90"/>
      <c r="U34" s="90"/>
      <c r="V34" s="90"/>
      <c r="W34" s="91"/>
      <c r="X34" s="44"/>
    </row>
    <row r="35" spans="3:24" ht="32" x14ac:dyDescent="0.2">
      <c r="C35" s="134"/>
      <c r="D35" s="135"/>
      <c r="E35" s="46" t="s">
        <v>216</v>
      </c>
      <c r="F35" s="44" t="s">
        <v>221</v>
      </c>
      <c r="G35" s="78" t="s">
        <v>13</v>
      </c>
      <c r="H35" s="79" t="s">
        <v>202</v>
      </c>
      <c r="I35" s="79" t="s">
        <v>217</v>
      </c>
      <c r="J35" s="90">
        <v>50</v>
      </c>
      <c r="K35" s="90">
        <v>50</v>
      </c>
      <c r="L35" s="90">
        <v>55</v>
      </c>
      <c r="M35" s="90">
        <v>72</v>
      </c>
      <c r="N35" s="90">
        <v>82</v>
      </c>
      <c r="O35" s="90">
        <v>82</v>
      </c>
      <c r="P35" s="90"/>
      <c r="Q35" s="90"/>
      <c r="R35" s="90"/>
      <c r="S35" s="90"/>
      <c r="T35" s="90"/>
      <c r="U35" s="90"/>
      <c r="V35" s="90"/>
      <c r="W35" s="91"/>
      <c r="X35" s="44"/>
    </row>
    <row r="36" spans="3:24" ht="32" x14ac:dyDescent="0.2">
      <c r="C36" s="134"/>
      <c r="D36" s="135"/>
      <c r="E36" s="54" t="s">
        <v>220</v>
      </c>
      <c r="F36" s="55" t="s">
        <v>221</v>
      </c>
      <c r="G36" s="77"/>
      <c r="H36" s="68"/>
      <c r="I36" s="68" t="s">
        <v>240</v>
      </c>
      <c r="J36" s="97">
        <f>SUM(J28,J29,J30,J31,J32,J33,J34,J35)</f>
        <v>1644</v>
      </c>
      <c r="K36" s="97">
        <f t="shared" ref="K36:V36" si="18">SUM(K28,K29,K30,K31,K32,K33,K34,K35)</f>
        <v>1886</v>
      </c>
      <c r="L36" s="97">
        <f t="shared" si="18"/>
        <v>2581</v>
      </c>
      <c r="M36" s="97">
        <f t="shared" si="18"/>
        <v>3208</v>
      </c>
      <c r="N36" s="97">
        <f t="shared" si="18"/>
        <v>4039</v>
      </c>
      <c r="O36" s="97">
        <f t="shared" si="18"/>
        <v>4484</v>
      </c>
      <c r="P36" s="97">
        <f t="shared" si="18"/>
        <v>0</v>
      </c>
      <c r="Q36" s="97">
        <f t="shared" si="18"/>
        <v>0</v>
      </c>
      <c r="R36" s="97">
        <f t="shared" si="18"/>
        <v>0</v>
      </c>
      <c r="S36" s="97">
        <f t="shared" si="18"/>
        <v>0</v>
      </c>
      <c r="T36" s="97">
        <f t="shared" si="18"/>
        <v>0</v>
      </c>
      <c r="U36" s="97">
        <f t="shared" si="18"/>
        <v>0</v>
      </c>
      <c r="V36" s="97">
        <f t="shared" si="18"/>
        <v>0</v>
      </c>
      <c r="W36" s="102">
        <v>10000</v>
      </c>
      <c r="X36" s="44"/>
    </row>
    <row r="37" spans="3:24" ht="47.25" customHeight="1" x14ac:dyDescent="0.2">
      <c r="C37" s="128" t="s">
        <v>44</v>
      </c>
      <c r="D37" s="125" t="s">
        <v>45</v>
      </c>
      <c r="E37" s="54" t="s">
        <v>218</v>
      </c>
      <c r="F37" s="55" t="s">
        <v>36</v>
      </c>
      <c r="G37" s="83" t="s">
        <v>46</v>
      </c>
      <c r="H37" s="75" t="s">
        <v>207</v>
      </c>
      <c r="I37" s="75" t="s">
        <v>223</v>
      </c>
      <c r="J37" s="93">
        <v>10000</v>
      </c>
      <c r="K37" s="93">
        <v>12500</v>
      </c>
      <c r="L37" s="93">
        <v>12500</v>
      </c>
      <c r="M37" s="93">
        <v>15000</v>
      </c>
      <c r="N37" s="93">
        <v>17500</v>
      </c>
      <c r="O37" s="93">
        <v>20000</v>
      </c>
      <c r="P37" s="93"/>
      <c r="Q37" s="93"/>
      <c r="R37" s="93"/>
      <c r="S37" s="93"/>
      <c r="T37" s="93"/>
      <c r="U37" s="93"/>
      <c r="V37" s="93"/>
      <c r="W37" s="95"/>
      <c r="X37" s="44"/>
    </row>
    <row r="38" spans="3:24" ht="47.25" customHeight="1" x14ac:dyDescent="0.2">
      <c r="C38" s="129"/>
      <c r="D38" s="126"/>
      <c r="E38" s="54" t="s">
        <v>219</v>
      </c>
      <c r="F38" s="55" t="s">
        <v>36</v>
      </c>
      <c r="G38" s="83"/>
      <c r="H38" s="75" t="s">
        <v>207</v>
      </c>
      <c r="I38" s="75" t="s">
        <v>223</v>
      </c>
      <c r="J38" s="93">
        <v>90000</v>
      </c>
      <c r="K38" s="93">
        <v>95000</v>
      </c>
      <c r="L38" s="93">
        <v>100000</v>
      </c>
      <c r="M38" s="93">
        <v>100000</v>
      </c>
      <c r="N38" s="93">
        <v>110000</v>
      </c>
      <c r="O38" s="93">
        <v>120000</v>
      </c>
      <c r="P38" s="93"/>
      <c r="Q38" s="93"/>
      <c r="R38" s="93"/>
      <c r="S38" s="93"/>
      <c r="T38" s="93"/>
      <c r="U38" s="93"/>
      <c r="V38" s="93"/>
      <c r="W38" s="95"/>
      <c r="X38" s="44"/>
    </row>
    <row r="39" spans="3:24" ht="47.25" customHeight="1" x14ac:dyDescent="0.2">
      <c r="C39" s="130"/>
      <c r="D39" s="127"/>
      <c r="E39" s="54" t="s">
        <v>45</v>
      </c>
      <c r="F39" s="55" t="s">
        <v>30</v>
      </c>
      <c r="G39" s="83"/>
      <c r="H39" s="68"/>
      <c r="I39" s="68" t="s">
        <v>241</v>
      </c>
      <c r="J39" s="103">
        <f>((J37/(SUM(J37,J38))*100))</f>
        <v>10</v>
      </c>
      <c r="K39" s="103">
        <f t="shared" ref="K39:V39" si="19">((K37/(SUM(K37,K38))*100))</f>
        <v>11.627906976744185</v>
      </c>
      <c r="L39" s="103">
        <f t="shared" si="19"/>
        <v>11.111111111111111</v>
      </c>
      <c r="M39" s="103">
        <f t="shared" si="19"/>
        <v>13.043478260869565</v>
      </c>
      <c r="N39" s="103">
        <f t="shared" si="19"/>
        <v>13.725490196078432</v>
      </c>
      <c r="O39" s="103">
        <f t="shared" si="19"/>
        <v>14.285714285714285</v>
      </c>
      <c r="P39" s="103" t="e">
        <f t="shared" si="19"/>
        <v>#DIV/0!</v>
      </c>
      <c r="Q39" s="103" t="e">
        <f t="shared" si="19"/>
        <v>#DIV/0!</v>
      </c>
      <c r="R39" s="103" t="e">
        <f t="shared" si="19"/>
        <v>#DIV/0!</v>
      </c>
      <c r="S39" s="103" t="e">
        <f t="shared" si="19"/>
        <v>#DIV/0!</v>
      </c>
      <c r="T39" s="103" t="e">
        <f t="shared" si="19"/>
        <v>#DIV/0!</v>
      </c>
      <c r="U39" s="103" t="e">
        <f t="shared" si="19"/>
        <v>#DIV/0!</v>
      </c>
      <c r="V39" s="103" t="e">
        <f t="shared" si="19"/>
        <v>#DIV/0!</v>
      </c>
      <c r="W39" s="102">
        <v>50</v>
      </c>
      <c r="X39" s="44"/>
    </row>
    <row r="40" spans="3:24" ht="32" x14ac:dyDescent="0.2">
      <c r="C40" s="131" t="s">
        <v>47</v>
      </c>
      <c r="D40" s="125" t="s">
        <v>48</v>
      </c>
      <c r="E40" s="46" t="s">
        <v>224</v>
      </c>
      <c r="F40" s="55" t="s">
        <v>12</v>
      </c>
      <c r="G40" s="78" t="s">
        <v>13</v>
      </c>
      <c r="H40" s="75" t="s">
        <v>202</v>
      </c>
      <c r="I40" s="75" t="s">
        <v>208</v>
      </c>
      <c r="J40" s="90">
        <v>457</v>
      </c>
      <c r="K40" s="90">
        <v>513</v>
      </c>
      <c r="L40" s="90">
        <v>709</v>
      </c>
      <c r="M40" s="90">
        <v>912</v>
      </c>
      <c r="N40" s="90">
        <v>670</v>
      </c>
      <c r="O40" s="90">
        <v>488</v>
      </c>
      <c r="P40" s="90"/>
      <c r="Q40" s="90"/>
      <c r="R40" s="90"/>
      <c r="S40" s="90"/>
      <c r="T40" s="90"/>
      <c r="U40" s="90"/>
      <c r="V40" s="90"/>
      <c r="W40" s="91"/>
      <c r="X40" s="44"/>
    </row>
    <row r="41" spans="3:24" ht="32" x14ac:dyDescent="0.2">
      <c r="C41" s="132"/>
      <c r="D41" s="126"/>
      <c r="E41" s="46" t="s">
        <v>225</v>
      </c>
      <c r="F41" s="55" t="s">
        <v>12</v>
      </c>
      <c r="G41" s="78" t="s">
        <v>13</v>
      </c>
      <c r="H41" s="75" t="s">
        <v>202</v>
      </c>
      <c r="I41" s="75" t="s">
        <v>198</v>
      </c>
      <c r="J41" s="90">
        <v>0</v>
      </c>
      <c r="K41" s="90">
        <v>0</v>
      </c>
      <c r="L41" s="90">
        <v>0</v>
      </c>
      <c r="M41" s="90">
        <v>0</v>
      </c>
      <c r="N41" s="90">
        <v>0</v>
      </c>
      <c r="O41" s="90">
        <v>0</v>
      </c>
      <c r="P41" s="90"/>
      <c r="Q41" s="90"/>
      <c r="R41" s="90"/>
      <c r="S41" s="90"/>
      <c r="T41" s="90"/>
      <c r="U41" s="90"/>
      <c r="V41" s="90"/>
      <c r="W41" s="91"/>
      <c r="X41" s="44"/>
    </row>
    <row r="42" spans="3:24" ht="32" x14ac:dyDescent="0.2">
      <c r="C42" s="133"/>
      <c r="D42" s="127"/>
      <c r="E42" s="54" t="s">
        <v>226</v>
      </c>
      <c r="F42" s="55" t="s">
        <v>12</v>
      </c>
      <c r="G42" s="77"/>
      <c r="H42" s="68" t="s">
        <v>202</v>
      </c>
      <c r="I42" s="68" t="s">
        <v>236</v>
      </c>
      <c r="J42" s="97">
        <f>SUM(J40,J41)</f>
        <v>457</v>
      </c>
      <c r="K42" s="97">
        <f t="shared" ref="K42:V42" si="20">SUM(K40,K41)</f>
        <v>513</v>
      </c>
      <c r="L42" s="97">
        <f t="shared" si="20"/>
        <v>709</v>
      </c>
      <c r="M42" s="97">
        <f t="shared" si="20"/>
        <v>912</v>
      </c>
      <c r="N42" s="97">
        <f t="shared" si="20"/>
        <v>670</v>
      </c>
      <c r="O42" s="97">
        <f t="shared" si="20"/>
        <v>488</v>
      </c>
      <c r="P42" s="97">
        <f t="shared" si="20"/>
        <v>0</v>
      </c>
      <c r="Q42" s="97">
        <f t="shared" si="20"/>
        <v>0</v>
      </c>
      <c r="R42" s="97">
        <f t="shared" si="20"/>
        <v>0</v>
      </c>
      <c r="S42" s="97">
        <f t="shared" si="20"/>
        <v>0</v>
      </c>
      <c r="T42" s="97">
        <f t="shared" si="20"/>
        <v>0</v>
      </c>
      <c r="U42" s="97">
        <f t="shared" si="20"/>
        <v>0</v>
      </c>
      <c r="V42" s="97">
        <f t="shared" si="20"/>
        <v>0</v>
      </c>
      <c r="W42" s="102">
        <v>10000</v>
      </c>
      <c r="X42" s="44"/>
    </row>
    <row r="43" spans="3:24" ht="59" customHeight="1" x14ac:dyDescent="0.2">
      <c r="C43" s="128" t="s">
        <v>49</v>
      </c>
      <c r="D43" s="125" t="s">
        <v>50</v>
      </c>
      <c r="E43" s="46" t="s">
        <v>227</v>
      </c>
      <c r="F43" s="55" t="s">
        <v>229</v>
      </c>
      <c r="G43" s="77"/>
      <c r="H43" s="75" t="s">
        <v>202</v>
      </c>
      <c r="I43" s="75" t="s">
        <v>235</v>
      </c>
      <c r="J43" s="93">
        <v>0</v>
      </c>
      <c r="K43" s="93">
        <v>2</v>
      </c>
      <c r="L43" s="93">
        <v>8</v>
      </c>
      <c r="M43" s="93">
        <v>12</v>
      </c>
      <c r="N43" s="93">
        <v>43</v>
      </c>
      <c r="O43" s="93">
        <v>143</v>
      </c>
      <c r="P43" s="93"/>
      <c r="Q43" s="93"/>
      <c r="R43" s="93"/>
      <c r="S43" s="93"/>
      <c r="T43" s="93"/>
      <c r="U43" s="93"/>
      <c r="V43" s="93"/>
      <c r="W43" s="95"/>
      <c r="X43" s="44"/>
    </row>
    <row r="44" spans="3:24" ht="61" customHeight="1" x14ac:dyDescent="0.2">
      <c r="C44" s="129"/>
      <c r="D44" s="126"/>
      <c r="E44" s="46" t="s">
        <v>228</v>
      </c>
      <c r="F44" s="55" t="s">
        <v>229</v>
      </c>
      <c r="G44" s="77"/>
      <c r="H44" s="75" t="s">
        <v>202</v>
      </c>
      <c r="I44" s="75" t="s">
        <v>235</v>
      </c>
      <c r="J44" s="93">
        <v>0</v>
      </c>
      <c r="K44" s="93">
        <v>7</v>
      </c>
      <c r="L44" s="93">
        <v>36</v>
      </c>
      <c r="M44" s="93">
        <v>49</v>
      </c>
      <c r="N44" s="93">
        <v>124</v>
      </c>
      <c r="O44" s="93">
        <v>350</v>
      </c>
      <c r="P44" s="93"/>
      <c r="Q44" s="93"/>
      <c r="R44" s="93"/>
      <c r="S44" s="93"/>
      <c r="T44" s="93"/>
      <c r="U44" s="93"/>
      <c r="V44" s="93"/>
      <c r="W44" s="95"/>
      <c r="X44" s="44"/>
    </row>
    <row r="45" spans="3:24" ht="32" x14ac:dyDescent="0.2">
      <c r="C45" s="130"/>
      <c r="D45" s="127"/>
      <c r="E45" s="54" t="s">
        <v>51</v>
      </c>
      <c r="F45" s="55" t="s">
        <v>30</v>
      </c>
      <c r="G45" s="83" t="s">
        <v>46</v>
      </c>
      <c r="H45" s="68" t="s">
        <v>202</v>
      </c>
      <c r="I45" s="68" t="s">
        <v>241</v>
      </c>
      <c r="J45" s="99" t="e">
        <f>(J43/J44)*100</f>
        <v>#DIV/0!</v>
      </c>
      <c r="K45" s="99">
        <f t="shared" ref="K45:V45" si="21">(K43/K44)*100</f>
        <v>28.571428571428569</v>
      </c>
      <c r="L45" s="99">
        <f t="shared" si="21"/>
        <v>22.222222222222221</v>
      </c>
      <c r="M45" s="99">
        <f t="shared" si="21"/>
        <v>24.489795918367346</v>
      </c>
      <c r="N45" s="99">
        <f t="shared" si="21"/>
        <v>34.677419354838712</v>
      </c>
      <c r="O45" s="99">
        <f t="shared" si="21"/>
        <v>40.857142857142861</v>
      </c>
      <c r="P45" s="99" t="e">
        <f t="shared" si="21"/>
        <v>#DIV/0!</v>
      </c>
      <c r="Q45" s="99" t="e">
        <f t="shared" si="21"/>
        <v>#DIV/0!</v>
      </c>
      <c r="R45" s="99" t="e">
        <f t="shared" si="21"/>
        <v>#DIV/0!</v>
      </c>
      <c r="S45" s="99" t="e">
        <f t="shared" si="21"/>
        <v>#DIV/0!</v>
      </c>
      <c r="T45" s="99" t="e">
        <f t="shared" si="21"/>
        <v>#DIV/0!</v>
      </c>
      <c r="U45" s="99" t="e">
        <f t="shared" si="21"/>
        <v>#DIV/0!</v>
      </c>
      <c r="V45" s="99" t="e">
        <f t="shared" si="21"/>
        <v>#DIV/0!</v>
      </c>
      <c r="W45" s="98">
        <v>60</v>
      </c>
      <c r="X45" s="44"/>
    </row>
    <row r="46" spans="3:24" ht="83" customHeight="1" x14ac:dyDescent="0.2">
      <c r="C46" s="128" t="s">
        <v>52</v>
      </c>
      <c r="D46" s="125" t="s">
        <v>53</v>
      </c>
      <c r="E46" s="46" t="s">
        <v>230</v>
      </c>
      <c r="F46" s="55" t="s">
        <v>229</v>
      </c>
      <c r="G46" s="83"/>
      <c r="H46" s="75" t="s">
        <v>202</v>
      </c>
      <c r="I46" s="75" t="s">
        <v>234</v>
      </c>
      <c r="J46" s="93">
        <v>1771</v>
      </c>
      <c r="K46" s="93">
        <v>7210</v>
      </c>
      <c r="L46" s="93">
        <v>10836</v>
      </c>
      <c r="M46" s="93">
        <v>14064</v>
      </c>
      <c r="N46" s="93">
        <v>16052</v>
      </c>
      <c r="O46" s="93">
        <v>22725</v>
      </c>
      <c r="P46" s="118"/>
      <c r="Q46" s="118"/>
      <c r="R46" s="118"/>
      <c r="S46" s="118"/>
      <c r="T46" s="118"/>
      <c r="U46" s="118"/>
      <c r="V46" s="118"/>
      <c r="W46" s="120"/>
      <c r="X46" s="44"/>
    </row>
    <row r="47" spans="3:24" ht="48" x14ac:dyDescent="0.2">
      <c r="C47" s="129"/>
      <c r="D47" s="126"/>
      <c r="E47" s="46" t="s">
        <v>228</v>
      </c>
      <c r="F47" s="55" t="s">
        <v>229</v>
      </c>
      <c r="G47" s="83"/>
      <c r="H47" s="75" t="s">
        <v>202</v>
      </c>
      <c r="I47" s="75" t="s">
        <v>234</v>
      </c>
      <c r="J47" s="93">
        <v>35424</v>
      </c>
      <c r="K47" s="93">
        <v>55459</v>
      </c>
      <c r="L47" s="93">
        <v>57029</v>
      </c>
      <c r="M47" s="93">
        <v>56265</v>
      </c>
      <c r="N47" s="93">
        <v>57329</v>
      </c>
      <c r="O47" s="93">
        <v>63127</v>
      </c>
      <c r="P47" s="118"/>
      <c r="Q47" s="118"/>
      <c r="R47" s="118"/>
      <c r="S47" s="118"/>
      <c r="T47" s="118"/>
      <c r="U47" s="118"/>
      <c r="V47" s="118"/>
      <c r="W47" s="120"/>
      <c r="X47" s="44"/>
    </row>
    <row r="48" spans="3:24" ht="48" x14ac:dyDescent="0.2">
      <c r="C48" s="130"/>
      <c r="D48" s="127"/>
      <c r="E48" s="88" t="s">
        <v>231</v>
      </c>
      <c r="F48" s="106" t="s">
        <v>30</v>
      </c>
      <c r="G48" s="107" t="s">
        <v>46</v>
      </c>
      <c r="H48" s="108" t="s">
        <v>202</v>
      </c>
      <c r="I48" s="108" t="s">
        <v>241</v>
      </c>
      <c r="J48" s="109">
        <f>(J46/J47)*100</f>
        <v>4.9994354110207775</v>
      </c>
      <c r="K48" s="109">
        <f t="shared" ref="K48:V48" si="22">(K46/K47)*100</f>
        <v>13.000595034169388</v>
      </c>
      <c r="L48" s="109">
        <f t="shared" si="22"/>
        <v>19.000859211979872</v>
      </c>
      <c r="M48" s="109">
        <f t="shared" si="22"/>
        <v>24.996001066382298</v>
      </c>
      <c r="N48" s="109">
        <f t="shared" si="22"/>
        <v>27.99979068185386</v>
      </c>
      <c r="O48" s="109">
        <f t="shared" si="22"/>
        <v>35.998859442077077</v>
      </c>
      <c r="P48" s="109" t="e">
        <f t="shared" si="22"/>
        <v>#DIV/0!</v>
      </c>
      <c r="Q48" s="109" t="e">
        <f t="shared" si="22"/>
        <v>#DIV/0!</v>
      </c>
      <c r="R48" s="109" t="e">
        <f t="shared" si="22"/>
        <v>#DIV/0!</v>
      </c>
      <c r="S48" s="109" t="e">
        <f t="shared" si="22"/>
        <v>#DIV/0!</v>
      </c>
      <c r="T48" s="109" t="e">
        <f t="shared" si="22"/>
        <v>#DIV/0!</v>
      </c>
      <c r="U48" s="109" t="e">
        <f t="shared" si="22"/>
        <v>#DIV/0!</v>
      </c>
      <c r="V48" s="109" t="e">
        <f t="shared" si="22"/>
        <v>#DIV/0!</v>
      </c>
      <c r="W48" s="110">
        <v>50</v>
      </c>
      <c r="X48" s="111"/>
    </row>
    <row r="49" spans="2:24" s="47" customFormat="1" ht="80" customHeight="1" x14ac:dyDescent="0.2">
      <c r="B49" s="112"/>
      <c r="C49" s="128" t="s">
        <v>54</v>
      </c>
      <c r="D49" s="125" t="s">
        <v>55</v>
      </c>
      <c r="E49" s="46" t="s">
        <v>232</v>
      </c>
      <c r="F49" s="68" t="s">
        <v>56</v>
      </c>
      <c r="G49" s="78" t="s">
        <v>13</v>
      </c>
      <c r="H49" s="75" t="s">
        <v>202</v>
      </c>
      <c r="I49" s="75" t="s">
        <v>233</v>
      </c>
      <c r="J49" s="118">
        <v>390.79</v>
      </c>
      <c r="K49" s="118">
        <v>394.29</v>
      </c>
      <c r="L49" s="118">
        <v>319.92</v>
      </c>
      <c r="M49" s="118">
        <v>442.53</v>
      </c>
      <c r="N49" s="118">
        <v>455.14</v>
      </c>
      <c r="O49" s="119">
        <v>468.95</v>
      </c>
      <c r="P49" s="96"/>
      <c r="Q49" s="96"/>
      <c r="R49" s="96"/>
      <c r="S49" s="96"/>
      <c r="T49" s="96"/>
      <c r="U49" s="96"/>
      <c r="V49" s="96"/>
      <c r="W49" s="95"/>
      <c r="X49" s="44"/>
    </row>
    <row r="50" spans="2:24" s="47" customFormat="1" ht="80" customHeight="1" x14ac:dyDescent="0.2">
      <c r="B50" s="113"/>
      <c r="C50" s="129"/>
      <c r="D50" s="126"/>
      <c r="E50" s="46" t="s">
        <v>232</v>
      </c>
      <c r="F50" s="68" t="s">
        <v>57</v>
      </c>
      <c r="G50" s="78" t="s">
        <v>13</v>
      </c>
      <c r="H50" s="75" t="s">
        <v>202</v>
      </c>
      <c r="I50" s="75"/>
      <c r="J50" s="93"/>
      <c r="K50" s="93"/>
      <c r="L50" s="93"/>
      <c r="M50" s="93"/>
      <c r="N50" s="93"/>
      <c r="O50" s="96"/>
      <c r="P50" s="96"/>
      <c r="Q50" s="96"/>
      <c r="R50" s="96"/>
      <c r="S50" s="96"/>
      <c r="T50" s="96"/>
      <c r="U50" s="96"/>
      <c r="V50" s="96"/>
      <c r="W50" s="95"/>
      <c r="X50" s="44"/>
    </row>
    <row r="51" spans="2:24" s="47" customFormat="1" ht="80" customHeight="1" x14ac:dyDescent="0.2">
      <c r="B51" s="113"/>
      <c r="C51" s="129"/>
      <c r="D51" s="126"/>
      <c r="E51" s="46" t="s">
        <v>237</v>
      </c>
      <c r="F51" s="68" t="s">
        <v>56</v>
      </c>
      <c r="G51" s="78" t="s">
        <v>13</v>
      </c>
      <c r="H51" s="75" t="s">
        <v>202</v>
      </c>
      <c r="I51" s="75" t="s">
        <v>233</v>
      </c>
      <c r="J51" s="118">
        <v>421.84</v>
      </c>
      <c r="K51" s="118">
        <v>422.88</v>
      </c>
      <c r="L51" s="118">
        <v>453.65</v>
      </c>
      <c r="M51" s="118">
        <v>489.26</v>
      </c>
      <c r="N51" s="118">
        <v>520.36</v>
      </c>
      <c r="O51" s="119">
        <v>558.89</v>
      </c>
      <c r="P51" s="96"/>
      <c r="Q51" s="96"/>
      <c r="R51" s="96"/>
      <c r="S51" s="96"/>
      <c r="T51" s="96"/>
      <c r="U51" s="96"/>
      <c r="V51" s="96"/>
      <c r="W51" s="95"/>
      <c r="X51" s="44"/>
    </row>
    <row r="52" spans="2:24" s="47" customFormat="1" ht="80" customHeight="1" x14ac:dyDescent="0.2">
      <c r="B52" s="114"/>
      <c r="C52" s="130"/>
      <c r="D52" s="127"/>
      <c r="E52" s="46" t="s">
        <v>237</v>
      </c>
      <c r="F52" s="68" t="s">
        <v>57</v>
      </c>
      <c r="G52" s="78" t="s">
        <v>13</v>
      </c>
      <c r="H52" s="75" t="s">
        <v>202</v>
      </c>
      <c r="I52" s="75"/>
      <c r="J52" s="93"/>
      <c r="K52" s="93"/>
      <c r="L52" s="93"/>
      <c r="M52" s="93"/>
      <c r="N52" s="93"/>
      <c r="O52" s="96"/>
      <c r="P52" s="96"/>
      <c r="Q52" s="96"/>
      <c r="R52" s="96"/>
      <c r="S52" s="96"/>
      <c r="T52" s="96"/>
      <c r="U52" s="96"/>
      <c r="V52" s="96"/>
      <c r="W52" s="95"/>
      <c r="X52" s="44"/>
    </row>
  </sheetData>
  <mergeCells count="24">
    <mergeCell ref="C16:C19"/>
    <mergeCell ref="D16:D19"/>
    <mergeCell ref="D21:D23"/>
    <mergeCell ref="C21:C23"/>
    <mergeCell ref="C4:C7"/>
    <mergeCell ref="D4:D7"/>
    <mergeCell ref="C8:C11"/>
    <mergeCell ref="D8:D11"/>
    <mergeCell ref="C12:C15"/>
    <mergeCell ref="D12:D15"/>
    <mergeCell ref="C43:C45"/>
    <mergeCell ref="D43:D45"/>
    <mergeCell ref="C46:C48"/>
    <mergeCell ref="D46:D48"/>
    <mergeCell ref="C49:C52"/>
    <mergeCell ref="D49:D52"/>
    <mergeCell ref="D24:D27"/>
    <mergeCell ref="C24:C27"/>
    <mergeCell ref="C37:C39"/>
    <mergeCell ref="D37:D39"/>
    <mergeCell ref="D40:D42"/>
    <mergeCell ref="C40:C42"/>
    <mergeCell ref="C28:C36"/>
    <mergeCell ref="D28:D36"/>
  </mergeCells>
  <phoneticPr fontId="4"/>
  <dataValidations count="1">
    <dataValidation type="list" allowBlank="1" showInputMessage="1" showErrorMessage="1" sqref="G4:G52" xr:uid="{00000000-0002-0000-0000-000000000000}">
      <formula1>$G$51:$G$52</formula1>
    </dataValidation>
  </dataValidations>
  <pageMargins left="0.25" right="0.25"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7"/>
  <sheetViews>
    <sheetView zoomScale="80" zoomScaleNormal="80" workbookViewId="0">
      <selection activeCell="H10" sqref="H10"/>
    </sheetView>
  </sheetViews>
  <sheetFormatPr baseColWidth="10" defaultColWidth="8.1640625" defaultRowHeight="15" x14ac:dyDescent="0.2"/>
  <cols>
    <col min="1" max="1" width="1.6640625" style="49" customWidth="1"/>
    <col min="2" max="2" width="7" style="49" customWidth="1"/>
    <col min="3" max="3" width="45.6640625" style="49" customWidth="1"/>
    <col min="4" max="16384" width="8.1640625" style="49"/>
  </cols>
  <sheetData>
    <row r="3" spans="2:3" x14ac:dyDescent="0.2">
      <c r="B3" s="59"/>
      <c r="C3" s="60" t="s">
        <v>58</v>
      </c>
    </row>
    <row r="4" spans="2:3" x14ac:dyDescent="0.2">
      <c r="B4" s="48">
        <v>1</v>
      </c>
      <c r="C4" s="50" t="s">
        <v>59</v>
      </c>
    </row>
    <row r="5" spans="2:3" x14ac:dyDescent="0.2">
      <c r="B5" s="48">
        <v>2</v>
      </c>
      <c r="C5" s="50" t="s">
        <v>60</v>
      </c>
    </row>
    <row r="6" spans="2:3" x14ac:dyDescent="0.2">
      <c r="B6" s="48">
        <v>3</v>
      </c>
      <c r="C6" s="50" t="s">
        <v>61</v>
      </c>
    </row>
    <row r="7" spans="2:3" x14ac:dyDescent="0.2">
      <c r="B7" s="48">
        <v>4</v>
      </c>
      <c r="C7" s="50" t="s">
        <v>62</v>
      </c>
    </row>
    <row r="8" spans="2:3" x14ac:dyDescent="0.2">
      <c r="B8" s="48">
        <v>5</v>
      </c>
      <c r="C8" s="50" t="s">
        <v>63</v>
      </c>
    </row>
    <row r="9" spans="2:3" x14ac:dyDescent="0.2">
      <c r="B9" s="48">
        <v>6</v>
      </c>
      <c r="C9" s="50" t="s">
        <v>64</v>
      </c>
    </row>
    <row r="11" spans="2:3" x14ac:dyDescent="0.2">
      <c r="C11" s="137" t="s">
        <v>65</v>
      </c>
    </row>
    <row r="12" spans="2:3" x14ac:dyDescent="0.2">
      <c r="C12" s="137"/>
    </row>
    <row r="13" spans="2:3" x14ac:dyDescent="0.2">
      <c r="C13" s="137"/>
    </row>
    <row r="14" spans="2:3" x14ac:dyDescent="0.2">
      <c r="C14" s="137"/>
    </row>
    <row r="15" spans="2:3" x14ac:dyDescent="0.2">
      <c r="C15" s="137"/>
    </row>
    <row r="16" spans="2:3" x14ac:dyDescent="0.2">
      <c r="C16" s="138"/>
    </row>
    <row r="17" spans="3:3" x14ac:dyDescent="0.2">
      <c r="C17" s="138"/>
    </row>
  </sheetData>
  <mergeCells count="1">
    <mergeCell ref="C11:C17"/>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6"/>
  <sheetViews>
    <sheetView zoomScale="80" zoomScaleNormal="80" workbookViewId="0"/>
  </sheetViews>
  <sheetFormatPr baseColWidth="10" defaultColWidth="8.6640625" defaultRowHeight="15" x14ac:dyDescent="0.2"/>
  <cols>
    <col min="1" max="1" width="1.6640625" style="43" customWidth="1"/>
    <col min="2" max="2" width="3.6640625" style="43" customWidth="1"/>
    <col min="3" max="3" width="19.6640625" style="43" customWidth="1"/>
    <col min="4" max="47" width="12.6640625" style="43" customWidth="1"/>
    <col min="48" max="16384" width="8.6640625" style="43"/>
  </cols>
  <sheetData>
    <row r="2" spans="2:47" x14ac:dyDescent="0.2">
      <c r="B2" s="139"/>
      <c r="C2" s="143" t="s">
        <v>66</v>
      </c>
      <c r="D2" s="145" t="s">
        <v>67</v>
      </c>
      <c r="E2" s="146"/>
      <c r="F2" s="139">
        <v>2018</v>
      </c>
      <c r="G2" s="139"/>
      <c r="H2" s="139"/>
      <c r="I2" s="139">
        <v>2019</v>
      </c>
      <c r="J2" s="139"/>
      <c r="K2" s="139"/>
      <c r="L2" s="139">
        <v>2020</v>
      </c>
      <c r="M2" s="139"/>
      <c r="N2" s="139"/>
      <c r="O2" s="139">
        <v>2021</v>
      </c>
      <c r="P2" s="139"/>
      <c r="Q2" s="139"/>
      <c r="R2" s="139">
        <v>2022</v>
      </c>
      <c r="S2" s="139"/>
      <c r="T2" s="139"/>
      <c r="U2" s="139">
        <v>2023</v>
      </c>
      <c r="V2" s="139"/>
      <c r="W2" s="139"/>
      <c r="X2" s="139">
        <v>2024</v>
      </c>
      <c r="Y2" s="139"/>
      <c r="Z2" s="139"/>
      <c r="AA2" s="139">
        <v>2025</v>
      </c>
      <c r="AB2" s="139"/>
      <c r="AC2" s="139"/>
      <c r="AD2" s="139">
        <v>2026</v>
      </c>
      <c r="AE2" s="139"/>
      <c r="AF2" s="139"/>
      <c r="AG2" s="139">
        <v>2027</v>
      </c>
      <c r="AH2" s="139"/>
      <c r="AI2" s="139"/>
      <c r="AJ2" s="139">
        <v>2028</v>
      </c>
      <c r="AK2" s="139"/>
      <c r="AL2" s="139"/>
      <c r="AM2" s="139">
        <v>2029</v>
      </c>
      <c r="AN2" s="139"/>
      <c r="AO2" s="139"/>
      <c r="AP2" s="139">
        <v>2030</v>
      </c>
      <c r="AQ2" s="139"/>
      <c r="AR2" s="139"/>
      <c r="AS2" s="139" t="s">
        <v>7</v>
      </c>
      <c r="AT2" s="139"/>
      <c r="AU2" s="139"/>
    </row>
    <row r="3" spans="2:47" ht="32" x14ac:dyDescent="0.2">
      <c r="B3" s="139"/>
      <c r="C3" s="144"/>
      <c r="D3" s="60" t="s">
        <v>68</v>
      </c>
      <c r="E3" s="62" t="s">
        <v>69</v>
      </c>
      <c r="F3" s="61" t="s">
        <v>70</v>
      </c>
      <c r="G3" s="61" t="s">
        <v>71</v>
      </c>
      <c r="H3" s="63" t="s">
        <v>72</v>
      </c>
      <c r="I3" s="61" t="s">
        <v>70</v>
      </c>
      <c r="J3" s="61" t="s">
        <v>71</v>
      </c>
      <c r="K3" s="63" t="s">
        <v>72</v>
      </c>
      <c r="L3" s="61" t="s">
        <v>70</v>
      </c>
      <c r="M3" s="61" t="s">
        <v>71</v>
      </c>
      <c r="N3" s="63" t="s">
        <v>72</v>
      </c>
      <c r="O3" s="61" t="s">
        <v>70</v>
      </c>
      <c r="P3" s="61" t="s">
        <v>71</v>
      </c>
      <c r="Q3" s="63" t="s">
        <v>72</v>
      </c>
      <c r="R3" s="61" t="s">
        <v>70</v>
      </c>
      <c r="S3" s="61" t="s">
        <v>71</v>
      </c>
      <c r="T3" s="63" t="s">
        <v>72</v>
      </c>
      <c r="U3" s="61" t="s">
        <v>70</v>
      </c>
      <c r="V3" s="61" t="s">
        <v>71</v>
      </c>
      <c r="W3" s="63" t="s">
        <v>72</v>
      </c>
      <c r="X3" s="61" t="s">
        <v>70</v>
      </c>
      <c r="Y3" s="61" t="s">
        <v>71</v>
      </c>
      <c r="Z3" s="63" t="s">
        <v>72</v>
      </c>
      <c r="AA3" s="61" t="s">
        <v>70</v>
      </c>
      <c r="AB3" s="61" t="s">
        <v>71</v>
      </c>
      <c r="AC3" s="63" t="s">
        <v>72</v>
      </c>
      <c r="AD3" s="61" t="s">
        <v>70</v>
      </c>
      <c r="AE3" s="61" t="s">
        <v>71</v>
      </c>
      <c r="AF3" s="63" t="s">
        <v>72</v>
      </c>
      <c r="AG3" s="61" t="s">
        <v>70</v>
      </c>
      <c r="AH3" s="61" t="s">
        <v>71</v>
      </c>
      <c r="AI3" s="63" t="s">
        <v>72</v>
      </c>
      <c r="AJ3" s="61" t="s">
        <v>70</v>
      </c>
      <c r="AK3" s="61" t="s">
        <v>71</v>
      </c>
      <c r="AL3" s="63" t="s">
        <v>72</v>
      </c>
      <c r="AM3" s="61" t="s">
        <v>70</v>
      </c>
      <c r="AN3" s="61" t="s">
        <v>71</v>
      </c>
      <c r="AO3" s="63" t="s">
        <v>72</v>
      </c>
      <c r="AP3" s="61" t="s">
        <v>70</v>
      </c>
      <c r="AQ3" s="61" t="s">
        <v>71</v>
      </c>
      <c r="AR3" s="63" t="s">
        <v>72</v>
      </c>
      <c r="AS3" s="61" t="s">
        <v>70</v>
      </c>
      <c r="AT3" s="61" t="s">
        <v>71</v>
      </c>
      <c r="AU3" s="63" t="s">
        <v>72</v>
      </c>
    </row>
    <row r="4" spans="2:47" x14ac:dyDescent="0.2">
      <c r="B4" s="44">
        <v>1</v>
      </c>
      <c r="C4" s="51"/>
      <c r="D4" s="51"/>
      <c r="E4" s="51"/>
      <c r="F4" s="52"/>
      <c r="G4" s="52"/>
      <c r="H4" s="53">
        <f>SUM(F4:G4)</f>
        <v>0</v>
      </c>
      <c r="I4" s="52"/>
      <c r="J4" s="52"/>
      <c r="K4" s="53">
        <f>SUM(I4:J4)</f>
        <v>0</v>
      </c>
      <c r="L4" s="52"/>
      <c r="M4" s="52"/>
      <c r="N4" s="53">
        <f>SUM(L4:M4)</f>
        <v>0</v>
      </c>
      <c r="O4" s="52"/>
      <c r="P4" s="52"/>
      <c r="Q4" s="53">
        <f>SUM(O4:P4)</f>
        <v>0</v>
      </c>
      <c r="R4" s="52"/>
      <c r="S4" s="52"/>
      <c r="T4" s="53">
        <f>SUM(R4:S4)</f>
        <v>0</v>
      </c>
      <c r="U4" s="52"/>
      <c r="V4" s="52"/>
      <c r="W4" s="53">
        <f>SUM(U4:V4)</f>
        <v>0</v>
      </c>
      <c r="X4" s="53"/>
      <c r="Y4" s="53"/>
      <c r="Z4" s="53">
        <f>SUM(X4:Y4)</f>
        <v>0</v>
      </c>
      <c r="AA4" s="53"/>
      <c r="AB4" s="53"/>
      <c r="AC4" s="53">
        <f>SUM(AA4:AB4)</f>
        <v>0</v>
      </c>
      <c r="AD4" s="53"/>
      <c r="AE4" s="53"/>
      <c r="AF4" s="53">
        <f>SUM(AD4:AE4)</f>
        <v>0</v>
      </c>
      <c r="AG4" s="53"/>
      <c r="AH4" s="53"/>
      <c r="AI4" s="53">
        <f>SUM(AG4:AH4)</f>
        <v>0</v>
      </c>
      <c r="AJ4" s="53"/>
      <c r="AK4" s="53"/>
      <c r="AL4" s="53">
        <f>SUM(AJ4:AK4)</f>
        <v>0</v>
      </c>
      <c r="AM4" s="53"/>
      <c r="AN4" s="53"/>
      <c r="AO4" s="53">
        <f>SUM(AM4:AN4)</f>
        <v>0</v>
      </c>
      <c r="AP4" s="53"/>
      <c r="AQ4" s="53"/>
      <c r="AR4" s="53">
        <f>SUM(AP4:AQ4)</f>
        <v>0</v>
      </c>
      <c r="AS4" s="52"/>
      <c r="AT4" s="52"/>
      <c r="AU4" s="53">
        <f>SUM(AS4:AT4)</f>
        <v>0</v>
      </c>
    </row>
    <row r="5" spans="2:47" x14ac:dyDescent="0.2">
      <c r="B5" s="44">
        <v>2</v>
      </c>
      <c r="C5" s="51"/>
      <c r="D5" s="51"/>
      <c r="E5" s="51"/>
      <c r="F5" s="52"/>
      <c r="G5" s="52"/>
      <c r="H5" s="53">
        <f t="shared" ref="H5:H13" si="0">SUM(F5:G5)</f>
        <v>0</v>
      </c>
      <c r="I5" s="52"/>
      <c r="J5" s="52"/>
      <c r="K5" s="53">
        <f t="shared" ref="K5:K13" si="1">SUM(I5:J5)</f>
        <v>0</v>
      </c>
      <c r="L5" s="52"/>
      <c r="M5" s="52"/>
      <c r="N5" s="53">
        <f t="shared" ref="N5:N13" si="2">SUM(L5:M5)</f>
        <v>0</v>
      </c>
      <c r="O5" s="52"/>
      <c r="P5" s="52"/>
      <c r="Q5" s="53">
        <f t="shared" ref="Q5:Q13" si="3">SUM(O5:P5)</f>
        <v>0</v>
      </c>
      <c r="R5" s="52"/>
      <c r="S5" s="52"/>
      <c r="T5" s="53">
        <f t="shared" ref="T5:T13" si="4">SUM(R5:S5)</f>
        <v>0</v>
      </c>
      <c r="U5" s="52"/>
      <c r="V5" s="52"/>
      <c r="W5" s="53">
        <f t="shared" ref="W5:W13" si="5">SUM(U5:V5)</f>
        <v>0</v>
      </c>
      <c r="X5" s="53"/>
      <c r="Y5" s="53"/>
      <c r="Z5" s="53">
        <f t="shared" ref="Z5:Z13" si="6">SUM(X5:Y5)</f>
        <v>0</v>
      </c>
      <c r="AA5" s="53"/>
      <c r="AB5" s="53"/>
      <c r="AC5" s="53">
        <f t="shared" ref="AC5:AC13" si="7">SUM(AA5:AB5)</f>
        <v>0</v>
      </c>
      <c r="AD5" s="53"/>
      <c r="AE5" s="53"/>
      <c r="AF5" s="53">
        <f t="shared" ref="AF5:AF13" si="8">SUM(AD5:AE5)</f>
        <v>0</v>
      </c>
      <c r="AG5" s="53"/>
      <c r="AH5" s="53"/>
      <c r="AI5" s="53">
        <f t="shared" ref="AI5:AI13" si="9">SUM(AG5:AH5)</f>
        <v>0</v>
      </c>
      <c r="AJ5" s="53"/>
      <c r="AK5" s="53"/>
      <c r="AL5" s="53">
        <f t="shared" ref="AL5:AL13" si="10">SUM(AJ5:AK5)</f>
        <v>0</v>
      </c>
      <c r="AM5" s="53"/>
      <c r="AN5" s="53"/>
      <c r="AO5" s="53">
        <f t="shared" ref="AO5:AO13" si="11">SUM(AM5:AN5)</f>
        <v>0</v>
      </c>
      <c r="AP5" s="53"/>
      <c r="AQ5" s="53"/>
      <c r="AR5" s="53">
        <f t="shared" ref="AR5:AR13" si="12">SUM(AP5:AQ5)</f>
        <v>0</v>
      </c>
      <c r="AS5" s="52"/>
      <c r="AT5" s="52"/>
      <c r="AU5" s="53">
        <f t="shared" ref="AU5:AU13" si="13">SUM(AS5:AT5)</f>
        <v>0</v>
      </c>
    </row>
    <row r="6" spans="2:47" x14ac:dyDescent="0.2">
      <c r="B6" s="44">
        <v>3</v>
      </c>
      <c r="C6" s="51"/>
      <c r="D6" s="51"/>
      <c r="E6" s="51"/>
      <c r="F6" s="52"/>
      <c r="G6" s="52"/>
      <c r="H6" s="53">
        <f t="shared" si="0"/>
        <v>0</v>
      </c>
      <c r="I6" s="52"/>
      <c r="J6" s="52"/>
      <c r="K6" s="53">
        <f t="shared" si="1"/>
        <v>0</v>
      </c>
      <c r="L6" s="52"/>
      <c r="M6" s="52"/>
      <c r="N6" s="53">
        <f t="shared" si="2"/>
        <v>0</v>
      </c>
      <c r="O6" s="52"/>
      <c r="P6" s="52"/>
      <c r="Q6" s="53">
        <f t="shared" si="3"/>
        <v>0</v>
      </c>
      <c r="R6" s="52"/>
      <c r="S6" s="52"/>
      <c r="T6" s="53">
        <f t="shared" si="4"/>
        <v>0</v>
      </c>
      <c r="U6" s="52"/>
      <c r="V6" s="52"/>
      <c r="W6" s="53">
        <f t="shared" si="5"/>
        <v>0</v>
      </c>
      <c r="X6" s="53"/>
      <c r="Y6" s="53"/>
      <c r="Z6" s="53">
        <f t="shared" si="6"/>
        <v>0</v>
      </c>
      <c r="AA6" s="53"/>
      <c r="AB6" s="53"/>
      <c r="AC6" s="53">
        <f t="shared" si="7"/>
        <v>0</v>
      </c>
      <c r="AD6" s="53"/>
      <c r="AE6" s="53"/>
      <c r="AF6" s="53">
        <f t="shared" si="8"/>
        <v>0</v>
      </c>
      <c r="AG6" s="53"/>
      <c r="AH6" s="53"/>
      <c r="AI6" s="53">
        <f t="shared" si="9"/>
        <v>0</v>
      </c>
      <c r="AJ6" s="53"/>
      <c r="AK6" s="53"/>
      <c r="AL6" s="53">
        <f t="shared" si="10"/>
        <v>0</v>
      </c>
      <c r="AM6" s="53"/>
      <c r="AN6" s="53"/>
      <c r="AO6" s="53">
        <f t="shared" si="11"/>
        <v>0</v>
      </c>
      <c r="AP6" s="53"/>
      <c r="AQ6" s="53"/>
      <c r="AR6" s="53">
        <f t="shared" si="12"/>
        <v>0</v>
      </c>
      <c r="AS6" s="52"/>
      <c r="AT6" s="52"/>
      <c r="AU6" s="53">
        <f t="shared" si="13"/>
        <v>0</v>
      </c>
    </row>
    <row r="7" spans="2:47" x14ac:dyDescent="0.2">
      <c r="B7" s="44">
        <v>4</v>
      </c>
      <c r="C7" s="51"/>
      <c r="D7" s="51"/>
      <c r="E7" s="51"/>
      <c r="F7" s="52"/>
      <c r="G7" s="52"/>
      <c r="H7" s="53">
        <f t="shared" si="0"/>
        <v>0</v>
      </c>
      <c r="I7" s="52"/>
      <c r="J7" s="52"/>
      <c r="K7" s="53">
        <f t="shared" si="1"/>
        <v>0</v>
      </c>
      <c r="L7" s="52"/>
      <c r="M7" s="52"/>
      <c r="N7" s="53">
        <f t="shared" si="2"/>
        <v>0</v>
      </c>
      <c r="O7" s="52"/>
      <c r="P7" s="52"/>
      <c r="Q7" s="53">
        <f t="shared" si="3"/>
        <v>0</v>
      </c>
      <c r="R7" s="52"/>
      <c r="S7" s="52"/>
      <c r="T7" s="53">
        <f t="shared" si="4"/>
        <v>0</v>
      </c>
      <c r="U7" s="52"/>
      <c r="V7" s="52"/>
      <c r="W7" s="53">
        <f t="shared" si="5"/>
        <v>0</v>
      </c>
      <c r="X7" s="53"/>
      <c r="Y7" s="53"/>
      <c r="Z7" s="53">
        <f t="shared" si="6"/>
        <v>0</v>
      </c>
      <c r="AA7" s="53"/>
      <c r="AB7" s="53"/>
      <c r="AC7" s="53">
        <f t="shared" si="7"/>
        <v>0</v>
      </c>
      <c r="AD7" s="53"/>
      <c r="AE7" s="53"/>
      <c r="AF7" s="53">
        <f t="shared" si="8"/>
        <v>0</v>
      </c>
      <c r="AG7" s="53"/>
      <c r="AH7" s="53"/>
      <c r="AI7" s="53">
        <f t="shared" si="9"/>
        <v>0</v>
      </c>
      <c r="AJ7" s="53"/>
      <c r="AK7" s="53"/>
      <c r="AL7" s="53">
        <f t="shared" si="10"/>
        <v>0</v>
      </c>
      <c r="AM7" s="53"/>
      <c r="AN7" s="53"/>
      <c r="AO7" s="53">
        <f t="shared" si="11"/>
        <v>0</v>
      </c>
      <c r="AP7" s="53"/>
      <c r="AQ7" s="53"/>
      <c r="AR7" s="53">
        <f t="shared" si="12"/>
        <v>0</v>
      </c>
      <c r="AS7" s="52"/>
      <c r="AT7" s="52"/>
      <c r="AU7" s="53">
        <f t="shared" si="13"/>
        <v>0</v>
      </c>
    </row>
    <row r="8" spans="2:47" x14ac:dyDescent="0.2">
      <c r="B8" s="44">
        <v>5</v>
      </c>
      <c r="C8" s="51"/>
      <c r="D8" s="51"/>
      <c r="E8" s="51"/>
      <c r="F8" s="52"/>
      <c r="G8" s="52"/>
      <c r="H8" s="53">
        <f t="shared" si="0"/>
        <v>0</v>
      </c>
      <c r="I8" s="52"/>
      <c r="J8" s="52"/>
      <c r="K8" s="53">
        <f t="shared" si="1"/>
        <v>0</v>
      </c>
      <c r="L8" s="52"/>
      <c r="M8" s="52"/>
      <c r="N8" s="53">
        <f t="shared" si="2"/>
        <v>0</v>
      </c>
      <c r="O8" s="52"/>
      <c r="P8" s="52"/>
      <c r="Q8" s="53">
        <f t="shared" si="3"/>
        <v>0</v>
      </c>
      <c r="R8" s="52"/>
      <c r="S8" s="52"/>
      <c r="T8" s="53">
        <f t="shared" si="4"/>
        <v>0</v>
      </c>
      <c r="U8" s="52"/>
      <c r="V8" s="52"/>
      <c r="W8" s="53">
        <f t="shared" si="5"/>
        <v>0</v>
      </c>
      <c r="X8" s="53"/>
      <c r="Y8" s="53"/>
      <c r="Z8" s="53">
        <f t="shared" si="6"/>
        <v>0</v>
      </c>
      <c r="AA8" s="53"/>
      <c r="AB8" s="53"/>
      <c r="AC8" s="53">
        <f t="shared" si="7"/>
        <v>0</v>
      </c>
      <c r="AD8" s="53"/>
      <c r="AE8" s="53"/>
      <c r="AF8" s="53">
        <f t="shared" si="8"/>
        <v>0</v>
      </c>
      <c r="AG8" s="53"/>
      <c r="AH8" s="53"/>
      <c r="AI8" s="53">
        <f t="shared" si="9"/>
        <v>0</v>
      </c>
      <c r="AJ8" s="53"/>
      <c r="AK8" s="53"/>
      <c r="AL8" s="53">
        <f t="shared" si="10"/>
        <v>0</v>
      </c>
      <c r="AM8" s="53"/>
      <c r="AN8" s="53"/>
      <c r="AO8" s="53">
        <f t="shared" si="11"/>
        <v>0</v>
      </c>
      <c r="AP8" s="53"/>
      <c r="AQ8" s="53"/>
      <c r="AR8" s="53">
        <f t="shared" si="12"/>
        <v>0</v>
      </c>
      <c r="AS8" s="52"/>
      <c r="AT8" s="52"/>
      <c r="AU8" s="53">
        <f t="shared" si="13"/>
        <v>0</v>
      </c>
    </row>
    <row r="9" spans="2:47" x14ac:dyDescent="0.2">
      <c r="B9" s="44">
        <v>6</v>
      </c>
      <c r="C9" s="51"/>
      <c r="D9" s="51"/>
      <c r="E9" s="51"/>
      <c r="F9" s="52"/>
      <c r="G9" s="52"/>
      <c r="H9" s="53">
        <f t="shared" si="0"/>
        <v>0</v>
      </c>
      <c r="I9" s="52"/>
      <c r="J9" s="52"/>
      <c r="K9" s="53">
        <f t="shared" si="1"/>
        <v>0</v>
      </c>
      <c r="L9" s="52"/>
      <c r="M9" s="52"/>
      <c r="N9" s="53">
        <f t="shared" si="2"/>
        <v>0</v>
      </c>
      <c r="O9" s="52"/>
      <c r="P9" s="52"/>
      <c r="Q9" s="53">
        <f t="shared" si="3"/>
        <v>0</v>
      </c>
      <c r="R9" s="52"/>
      <c r="S9" s="52"/>
      <c r="T9" s="53">
        <f t="shared" si="4"/>
        <v>0</v>
      </c>
      <c r="U9" s="52"/>
      <c r="V9" s="52"/>
      <c r="W9" s="53">
        <f t="shared" si="5"/>
        <v>0</v>
      </c>
      <c r="X9" s="53"/>
      <c r="Y9" s="53"/>
      <c r="Z9" s="53">
        <f t="shared" si="6"/>
        <v>0</v>
      </c>
      <c r="AA9" s="53"/>
      <c r="AB9" s="53"/>
      <c r="AC9" s="53">
        <f t="shared" si="7"/>
        <v>0</v>
      </c>
      <c r="AD9" s="53"/>
      <c r="AE9" s="53"/>
      <c r="AF9" s="53">
        <f t="shared" si="8"/>
        <v>0</v>
      </c>
      <c r="AG9" s="53"/>
      <c r="AH9" s="53"/>
      <c r="AI9" s="53">
        <f t="shared" si="9"/>
        <v>0</v>
      </c>
      <c r="AJ9" s="53"/>
      <c r="AK9" s="53"/>
      <c r="AL9" s="53">
        <f t="shared" si="10"/>
        <v>0</v>
      </c>
      <c r="AM9" s="53"/>
      <c r="AN9" s="53"/>
      <c r="AO9" s="53">
        <f t="shared" si="11"/>
        <v>0</v>
      </c>
      <c r="AP9" s="53"/>
      <c r="AQ9" s="53"/>
      <c r="AR9" s="53">
        <f t="shared" si="12"/>
        <v>0</v>
      </c>
      <c r="AS9" s="52"/>
      <c r="AT9" s="52"/>
      <c r="AU9" s="53">
        <f t="shared" si="13"/>
        <v>0</v>
      </c>
    </row>
    <row r="10" spans="2:47" x14ac:dyDescent="0.2">
      <c r="B10" s="44">
        <v>7</v>
      </c>
      <c r="C10" s="51"/>
      <c r="D10" s="51"/>
      <c r="E10" s="51"/>
      <c r="F10" s="52"/>
      <c r="G10" s="52"/>
      <c r="H10" s="53">
        <f t="shared" si="0"/>
        <v>0</v>
      </c>
      <c r="I10" s="52"/>
      <c r="J10" s="52"/>
      <c r="K10" s="53">
        <f t="shared" si="1"/>
        <v>0</v>
      </c>
      <c r="L10" s="52"/>
      <c r="M10" s="52"/>
      <c r="N10" s="53">
        <f t="shared" si="2"/>
        <v>0</v>
      </c>
      <c r="O10" s="52"/>
      <c r="P10" s="52"/>
      <c r="Q10" s="53">
        <f t="shared" si="3"/>
        <v>0</v>
      </c>
      <c r="R10" s="52"/>
      <c r="S10" s="52"/>
      <c r="T10" s="53">
        <f t="shared" si="4"/>
        <v>0</v>
      </c>
      <c r="U10" s="52"/>
      <c r="V10" s="52"/>
      <c r="W10" s="53">
        <f t="shared" si="5"/>
        <v>0</v>
      </c>
      <c r="X10" s="53"/>
      <c r="Y10" s="53"/>
      <c r="Z10" s="53">
        <f t="shared" si="6"/>
        <v>0</v>
      </c>
      <c r="AA10" s="53"/>
      <c r="AB10" s="53"/>
      <c r="AC10" s="53">
        <f t="shared" si="7"/>
        <v>0</v>
      </c>
      <c r="AD10" s="53"/>
      <c r="AE10" s="53"/>
      <c r="AF10" s="53">
        <f t="shared" si="8"/>
        <v>0</v>
      </c>
      <c r="AG10" s="53"/>
      <c r="AH10" s="53"/>
      <c r="AI10" s="53">
        <f t="shared" si="9"/>
        <v>0</v>
      </c>
      <c r="AJ10" s="53"/>
      <c r="AK10" s="53"/>
      <c r="AL10" s="53">
        <f t="shared" si="10"/>
        <v>0</v>
      </c>
      <c r="AM10" s="53"/>
      <c r="AN10" s="53"/>
      <c r="AO10" s="53">
        <f t="shared" si="11"/>
        <v>0</v>
      </c>
      <c r="AP10" s="53"/>
      <c r="AQ10" s="53"/>
      <c r="AR10" s="53">
        <f t="shared" si="12"/>
        <v>0</v>
      </c>
      <c r="AS10" s="52"/>
      <c r="AT10" s="52"/>
      <c r="AU10" s="53">
        <f t="shared" si="13"/>
        <v>0</v>
      </c>
    </row>
    <row r="11" spans="2:47" x14ac:dyDescent="0.2">
      <c r="B11" s="44">
        <v>8</v>
      </c>
      <c r="C11" s="51"/>
      <c r="D11" s="51"/>
      <c r="E11" s="51"/>
      <c r="F11" s="52"/>
      <c r="G11" s="52"/>
      <c r="H11" s="53">
        <f t="shared" si="0"/>
        <v>0</v>
      </c>
      <c r="I11" s="52"/>
      <c r="J11" s="52"/>
      <c r="K11" s="53">
        <f t="shared" si="1"/>
        <v>0</v>
      </c>
      <c r="L11" s="52"/>
      <c r="M11" s="52"/>
      <c r="N11" s="53">
        <f t="shared" si="2"/>
        <v>0</v>
      </c>
      <c r="O11" s="52"/>
      <c r="P11" s="52"/>
      <c r="Q11" s="53">
        <f t="shared" si="3"/>
        <v>0</v>
      </c>
      <c r="R11" s="52"/>
      <c r="S11" s="52"/>
      <c r="T11" s="53">
        <f t="shared" si="4"/>
        <v>0</v>
      </c>
      <c r="U11" s="52"/>
      <c r="V11" s="52"/>
      <c r="W11" s="53">
        <f t="shared" si="5"/>
        <v>0</v>
      </c>
      <c r="X11" s="53"/>
      <c r="Y11" s="53"/>
      <c r="Z11" s="53">
        <f t="shared" si="6"/>
        <v>0</v>
      </c>
      <c r="AA11" s="53"/>
      <c r="AB11" s="53"/>
      <c r="AC11" s="53">
        <f t="shared" si="7"/>
        <v>0</v>
      </c>
      <c r="AD11" s="53"/>
      <c r="AE11" s="53"/>
      <c r="AF11" s="53">
        <f t="shared" si="8"/>
        <v>0</v>
      </c>
      <c r="AG11" s="53"/>
      <c r="AH11" s="53"/>
      <c r="AI11" s="53">
        <f t="shared" si="9"/>
        <v>0</v>
      </c>
      <c r="AJ11" s="53"/>
      <c r="AK11" s="53"/>
      <c r="AL11" s="53">
        <f t="shared" si="10"/>
        <v>0</v>
      </c>
      <c r="AM11" s="53"/>
      <c r="AN11" s="53"/>
      <c r="AO11" s="53">
        <f t="shared" si="11"/>
        <v>0</v>
      </c>
      <c r="AP11" s="53"/>
      <c r="AQ11" s="53"/>
      <c r="AR11" s="53">
        <f t="shared" si="12"/>
        <v>0</v>
      </c>
      <c r="AS11" s="52"/>
      <c r="AT11" s="52"/>
      <c r="AU11" s="53">
        <f t="shared" si="13"/>
        <v>0</v>
      </c>
    </row>
    <row r="12" spans="2:47" x14ac:dyDescent="0.2">
      <c r="B12" s="44">
        <v>9</v>
      </c>
      <c r="C12" s="51"/>
      <c r="D12" s="51"/>
      <c r="E12" s="51"/>
      <c r="F12" s="52"/>
      <c r="G12" s="52"/>
      <c r="H12" s="53">
        <f t="shared" si="0"/>
        <v>0</v>
      </c>
      <c r="I12" s="52"/>
      <c r="J12" s="52"/>
      <c r="K12" s="53">
        <f t="shared" si="1"/>
        <v>0</v>
      </c>
      <c r="L12" s="52"/>
      <c r="M12" s="52"/>
      <c r="N12" s="53">
        <f t="shared" si="2"/>
        <v>0</v>
      </c>
      <c r="O12" s="52"/>
      <c r="P12" s="52"/>
      <c r="Q12" s="53">
        <f t="shared" si="3"/>
        <v>0</v>
      </c>
      <c r="R12" s="52"/>
      <c r="S12" s="52"/>
      <c r="T12" s="53">
        <f t="shared" si="4"/>
        <v>0</v>
      </c>
      <c r="U12" s="52"/>
      <c r="V12" s="52"/>
      <c r="W12" s="53">
        <f t="shared" si="5"/>
        <v>0</v>
      </c>
      <c r="X12" s="53"/>
      <c r="Y12" s="53"/>
      <c r="Z12" s="53">
        <f t="shared" si="6"/>
        <v>0</v>
      </c>
      <c r="AA12" s="53"/>
      <c r="AB12" s="53"/>
      <c r="AC12" s="53">
        <f t="shared" si="7"/>
        <v>0</v>
      </c>
      <c r="AD12" s="53"/>
      <c r="AE12" s="53"/>
      <c r="AF12" s="53">
        <f t="shared" si="8"/>
        <v>0</v>
      </c>
      <c r="AG12" s="53"/>
      <c r="AH12" s="53"/>
      <c r="AI12" s="53">
        <f t="shared" si="9"/>
        <v>0</v>
      </c>
      <c r="AJ12" s="53"/>
      <c r="AK12" s="53"/>
      <c r="AL12" s="53">
        <f t="shared" si="10"/>
        <v>0</v>
      </c>
      <c r="AM12" s="53"/>
      <c r="AN12" s="53"/>
      <c r="AO12" s="53">
        <f t="shared" si="11"/>
        <v>0</v>
      </c>
      <c r="AP12" s="53"/>
      <c r="AQ12" s="53"/>
      <c r="AR12" s="53">
        <f t="shared" si="12"/>
        <v>0</v>
      </c>
      <c r="AS12" s="52"/>
      <c r="AT12" s="52"/>
      <c r="AU12" s="53">
        <f t="shared" si="13"/>
        <v>0</v>
      </c>
    </row>
    <row r="13" spans="2:47" x14ac:dyDescent="0.2">
      <c r="B13" s="44">
        <v>10</v>
      </c>
      <c r="C13" s="51"/>
      <c r="D13" s="51"/>
      <c r="E13" s="51"/>
      <c r="F13" s="52"/>
      <c r="G13" s="52"/>
      <c r="H13" s="53">
        <f t="shared" si="0"/>
        <v>0</v>
      </c>
      <c r="I13" s="52"/>
      <c r="J13" s="52"/>
      <c r="K13" s="53">
        <f t="shared" si="1"/>
        <v>0</v>
      </c>
      <c r="L13" s="52"/>
      <c r="M13" s="52"/>
      <c r="N13" s="53">
        <f t="shared" si="2"/>
        <v>0</v>
      </c>
      <c r="O13" s="52"/>
      <c r="P13" s="52"/>
      <c r="Q13" s="53">
        <f t="shared" si="3"/>
        <v>0</v>
      </c>
      <c r="R13" s="52"/>
      <c r="S13" s="52"/>
      <c r="T13" s="53">
        <f t="shared" si="4"/>
        <v>0</v>
      </c>
      <c r="U13" s="52"/>
      <c r="V13" s="52"/>
      <c r="W13" s="53">
        <f t="shared" si="5"/>
        <v>0</v>
      </c>
      <c r="X13" s="53"/>
      <c r="Y13" s="53"/>
      <c r="Z13" s="53">
        <f t="shared" si="6"/>
        <v>0</v>
      </c>
      <c r="AA13" s="53"/>
      <c r="AB13" s="53"/>
      <c r="AC13" s="53">
        <f t="shared" si="7"/>
        <v>0</v>
      </c>
      <c r="AD13" s="53"/>
      <c r="AE13" s="53"/>
      <c r="AF13" s="53">
        <f t="shared" si="8"/>
        <v>0</v>
      </c>
      <c r="AG13" s="53"/>
      <c r="AH13" s="53"/>
      <c r="AI13" s="53">
        <f t="shared" si="9"/>
        <v>0</v>
      </c>
      <c r="AJ13" s="53"/>
      <c r="AK13" s="53"/>
      <c r="AL13" s="53">
        <f t="shared" si="10"/>
        <v>0</v>
      </c>
      <c r="AM13" s="53"/>
      <c r="AN13" s="53"/>
      <c r="AO13" s="53">
        <f t="shared" si="11"/>
        <v>0</v>
      </c>
      <c r="AP13" s="53"/>
      <c r="AQ13" s="53"/>
      <c r="AR13" s="53">
        <f t="shared" si="12"/>
        <v>0</v>
      </c>
      <c r="AS13" s="52"/>
      <c r="AT13" s="52"/>
      <c r="AU13" s="53">
        <f t="shared" si="13"/>
        <v>0</v>
      </c>
    </row>
    <row r="14" spans="2:47" x14ac:dyDescent="0.2">
      <c r="B14" s="44"/>
      <c r="C14" s="140" t="s">
        <v>72</v>
      </c>
      <c r="D14" s="141"/>
      <c r="E14" s="142"/>
      <c r="F14" s="53">
        <f>SUM(F4:F13)</f>
        <v>0</v>
      </c>
      <c r="G14" s="53">
        <f t="shared" ref="G14" si="14">SUM(G4:G13)</f>
        <v>0</v>
      </c>
      <c r="H14" s="53">
        <f>SUM(H4:H13)</f>
        <v>0</v>
      </c>
      <c r="I14" s="53">
        <f>SUM(I4:I13)</f>
        <v>0</v>
      </c>
      <c r="J14" s="53">
        <f t="shared" ref="J14" si="15">SUM(J4:J13)</f>
        <v>0</v>
      </c>
      <c r="K14" s="53">
        <f t="shared" ref="K14" si="16">SUM(K4:K13)</f>
        <v>0</v>
      </c>
      <c r="L14" s="53">
        <f>SUM(L4:L13)</f>
        <v>0</v>
      </c>
      <c r="M14" s="53">
        <f t="shared" ref="M14" si="17">SUM(M4:M13)</f>
        <v>0</v>
      </c>
      <c r="N14" s="53">
        <f t="shared" ref="N14" si="18">SUM(N4:N13)</f>
        <v>0</v>
      </c>
      <c r="O14" s="53">
        <f>SUM(O4:O13)</f>
        <v>0</v>
      </c>
      <c r="P14" s="53">
        <f t="shared" ref="P14" si="19">SUM(P4:P13)</f>
        <v>0</v>
      </c>
      <c r="Q14" s="53">
        <f t="shared" ref="Q14" si="20">SUM(Q4:Q13)</f>
        <v>0</v>
      </c>
      <c r="R14" s="53">
        <f>SUM(R4:R13)</f>
        <v>0</v>
      </c>
      <c r="S14" s="53">
        <f t="shared" ref="S14" si="21">SUM(S4:S13)</f>
        <v>0</v>
      </c>
      <c r="T14" s="53">
        <f t="shared" ref="T14" si="22">SUM(T4:T13)</f>
        <v>0</v>
      </c>
      <c r="U14" s="53">
        <f>SUM(U4:U13)</f>
        <v>0</v>
      </c>
      <c r="V14" s="53">
        <f t="shared" ref="V14" si="23">SUM(V4:V13)</f>
        <v>0</v>
      </c>
      <c r="W14" s="53">
        <f t="shared" ref="W14" si="24">SUM(W4:W13)</f>
        <v>0</v>
      </c>
      <c r="X14" s="53">
        <f>SUM(X4:X13)</f>
        <v>0</v>
      </c>
      <c r="Y14" s="53">
        <f t="shared" ref="Y14" si="25">SUM(Y4:Y13)</f>
        <v>0</v>
      </c>
      <c r="Z14" s="53">
        <f t="shared" ref="Z14" si="26">SUM(Z4:Z13)</f>
        <v>0</v>
      </c>
      <c r="AA14" s="53">
        <f>SUM(AA4:AA13)</f>
        <v>0</v>
      </c>
      <c r="AB14" s="53">
        <f t="shared" ref="AB14" si="27">SUM(AB4:AB13)</f>
        <v>0</v>
      </c>
      <c r="AC14" s="53">
        <f t="shared" ref="AC14" si="28">SUM(AC4:AC13)</f>
        <v>0</v>
      </c>
      <c r="AD14" s="53">
        <f>SUM(AD4:AD13)</f>
        <v>0</v>
      </c>
      <c r="AE14" s="53">
        <f t="shared" ref="AE14" si="29">SUM(AE4:AE13)</f>
        <v>0</v>
      </c>
      <c r="AF14" s="53">
        <f t="shared" ref="AF14" si="30">SUM(AF4:AF13)</f>
        <v>0</v>
      </c>
      <c r="AG14" s="53">
        <f>SUM(AG4:AG13)</f>
        <v>0</v>
      </c>
      <c r="AH14" s="53">
        <f t="shared" ref="AH14" si="31">SUM(AH4:AH13)</f>
        <v>0</v>
      </c>
      <c r="AI14" s="53">
        <f t="shared" ref="AI14" si="32">SUM(AI4:AI13)</f>
        <v>0</v>
      </c>
      <c r="AJ14" s="53">
        <f>SUM(AJ4:AJ13)</f>
        <v>0</v>
      </c>
      <c r="AK14" s="53">
        <f t="shared" ref="AK14" si="33">SUM(AK4:AK13)</f>
        <v>0</v>
      </c>
      <c r="AL14" s="53">
        <f t="shared" ref="AL14" si="34">SUM(AL4:AL13)</f>
        <v>0</v>
      </c>
      <c r="AM14" s="53">
        <f>SUM(AM4:AM13)</f>
        <v>0</v>
      </c>
      <c r="AN14" s="53">
        <f t="shared" ref="AN14" si="35">SUM(AN4:AN13)</f>
        <v>0</v>
      </c>
      <c r="AO14" s="53">
        <f t="shared" ref="AO14" si="36">SUM(AO4:AO13)</f>
        <v>0</v>
      </c>
      <c r="AP14" s="53">
        <f>SUM(AP4:AP13)</f>
        <v>0</v>
      </c>
      <c r="AQ14" s="53">
        <f>SUM(AQ4:AQ13)</f>
        <v>0</v>
      </c>
      <c r="AR14" s="53">
        <f t="shared" ref="AR14" si="37">SUM(AR4:AR13)</f>
        <v>0</v>
      </c>
      <c r="AS14" s="53">
        <f>SUM(AS4:AS13)</f>
        <v>0</v>
      </c>
      <c r="AT14" s="53">
        <f>SUM(AT4:AT13)</f>
        <v>0</v>
      </c>
      <c r="AU14" s="53">
        <f t="shared" ref="AU14" si="38">SUM(AU4:AU13)</f>
        <v>0</v>
      </c>
    </row>
    <row r="16" spans="2:47" x14ac:dyDescent="0.2">
      <c r="D16" s="43" t="s">
        <v>73</v>
      </c>
    </row>
  </sheetData>
  <mergeCells count="18">
    <mergeCell ref="B2:B3"/>
    <mergeCell ref="C2:C3"/>
    <mergeCell ref="D2:E2"/>
    <mergeCell ref="AJ2:AL2"/>
    <mergeCell ref="AM2:AO2"/>
    <mergeCell ref="AP2:AR2"/>
    <mergeCell ref="AS2:AU2"/>
    <mergeCell ref="AG2:AI2"/>
    <mergeCell ref="C14:E14"/>
    <mergeCell ref="F2:H2"/>
    <mergeCell ref="I2:K2"/>
    <mergeCell ref="L2:N2"/>
    <mergeCell ref="O2:Q2"/>
    <mergeCell ref="R2:T2"/>
    <mergeCell ref="U2:W2"/>
    <mergeCell ref="X2:Z2"/>
    <mergeCell ref="AA2:AC2"/>
    <mergeCell ref="AD2:AF2"/>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C8"/>
  <sheetViews>
    <sheetView zoomScale="80" zoomScaleNormal="80" workbookViewId="0"/>
  </sheetViews>
  <sheetFormatPr baseColWidth="10" defaultColWidth="8.6640625" defaultRowHeight="15" x14ac:dyDescent="0.2"/>
  <cols>
    <col min="1" max="1" width="1.6640625" style="43" customWidth="1"/>
    <col min="2" max="2" width="5.1640625" style="43" customWidth="1"/>
    <col min="3" max="3" width="32.1640625" style="43" customWidth="1"/>
    <col min="4" max="29" width="15.6640625" style="43" customWidth="1"/>
    <col min="30" max="16384" width="8.6640625" style="43"/>
  </cols>
  <sheetData>
    <row r="2" spans="2:29" ht="14.75" customHeight="1" x14ac:dyDescent="0.2">
      <c r="B2" s="139"/>
      <c r="C2" s="147" t="s">
        <v>74</v>
      </c>
      <c r="D2" s="139">
        <v>2018</v>
      </c>
      <c r="E2" s="139"/>
      <c r="F2" s="139">
        <v>2019</v>
      </c>
      <c r="G2" s="139"/>
      <c r="H2" s="139">
        <v>2020</v>
      </c>
      <c r="I2" s="139"/>
      <c r="J2" s="139">
        <v>2021</v>
      </c>
      <c r="K2" s="139"/>
      <c r="L2" s="139">
        <v>2022</v>
      </c>
      <c r="M2" s="139"/>
      <c r="N2" s="139">
        <v>2023</v>
      </c>
      <c r="O2" s="139"/>
      <c r="P2" s="139">
        <v>2024</v>
      </c>
      <c r="Q2" s="139"/>
      <c r="R2" s="139">
        <v>2025</v>
      </c>
      <c r="S2" s="139"/>
      <c r="T2" s="139">
        <v>2026</v>
      </c>
      <c r="U2" s="139"/>
      <c r="V2" s="139">
        <v>2027</v>
      </c>
      <c r="W2" s="139"/>
      <c r="X2" s="139">
        <v>2028</v>
      </c>
      <c r="Y2" s="139"/>
      <c r="Z2" s="139">
        <v>2029</v>
      </c>
      <c r="AA2" s="139"/>
      <c r="AB2" s="139">
        <v>2030</v>
      </c>
      <c r="AC2" s="139"/>
    </row>
    <row r="3" spans="2:29" x14ac:dyDescent="0.2">
      <c r="B3" s="139"/>
      <c r="C3" s="147"/>
      <c r="D3" s="147" t="s">
        <v>75</v>
      </c>
      <c r="E3" s="147"/>
      <c r="F3" s="147" t="s">
        <v>75</v>
      </c>
      <c r="G3" s="147"/>
      <c r="H3" s="147" t="s">
        <v>75</v>
      </c>
      <c r="I3" s="147"/>
      <c r="J3" s="147" t="s">
        <v>75</v>
      </c>
      <c r="K3" s="147"/>
      <c r="L3" s="147" t="s">
        <v>75</v>
      </c>
      <c r="M3" s="147"/>
      <c r="N3" s="147" t="s">
        <v>75</v>
      </c>
      <c r="O3" s="147"/>
      <c r="P3" s="147" t="s">
        <v>75</v>
      </c>
      <c r="Q3" s="147"/>
      <c r="R3" s="147" t="s">
        <v>75</v>
      </c>
      <c r="S3" s="147"/>
      <c r="T3" s="147" t="s">
        <v>75</v>
      </c>
      <c r="U3" s="147"/>
      <c r="V3" s="147" t="s">
        <v>75</v>
      </c>
      <c r="W3" s="147"/>
      <c r="X3" s="147" t="s">
        <v>75</v>
      </c>
      <c r="Y3" s="147"/>
      <c r="Z3" s="147" t="s">
        <v>75</v>
      </c>
      <c r="AA3" s="147"/>
      <c r="AB3" s="147" t="s">
        <v>75</v>
      </c>
      <c r="AC3" s="147"/>
    </row>
    <row r="4" spans="2:29" ht="32" x14ac:dyDescent="0.2">
      <c r="B4" s="139"/>
      <c r="C4" s="147"/>
      <c r="D4" s="62" t="s">
        <v>76</v>
      </c>
      <c r="E4" s="62" t="s">
        <v>77</v>
      </c>
      <c r="F4" s="62" t="s">
        <v>76</v>
      </c>
      <c r="G4" s="62" t="s">
        <v>77</v>
      </c>
      <c r="H4" s="62" t="s">
        <v>76</v>
      </c>
      <c r="I4" s="62" t="s">
        <v>77</v>
      </c>
      <c r="J4" s="62" t="s">
        <v>76</v>
      </c>
      <c r="K4" s="62" t="s">
        <v>77</v>
      </c>
      <c r="L4" s="62" t="s">
        <v>76</v>
      </c>
      <c r="M4" s="62" t="s">
        <v>77</v>
      </c>
      <c r="N4" s="62" t="s">
        <v>76</v>
      </c>
      <c r="O4" s="62" t="s">
        <v>77</v>
      </c>
      <c r="P4" s="62" t="s">
        <v>76</v>
      </c>
      <c r="Q4" s="62" t="s">
        <v>77</v>
      </c>
      <c r="R4" s="62" t="s">
        <v>76</v>
      </c>
      <c r="S4" s="62" t="s">
        <v>77</v>
      </c>
      <c r="T4" s="62" t="s">
        <v>76</v>
      </c>
      <c r="U4" s="62" t="s">
        <v>77</v>
      </c>
      <c r="V4" s="62" t="s">
        <v>76</v>
      </c>
      <c r="W4" s="62" t="s">
        <v>77</v>
      </c>
      <c r="X4" s="62" t="s">
        <v>76</v>
      </c>
      <c r="Y4" s="62" t="s">
        <v>77</v>
      </c>
      <c r="Z4" s="62" t="s">
        <v>76</v>
      </c>
      <c r="AA4" s="62" t="s">
        <v>77</v>
      </c>
      <c r="AB4" s="62" t="s">
        <v>76</v>
      </c>
      <c r="AC4" s="62" t="s">
        <v>77</v>
      </c>
    </row>
    <row r="5" spans="2:29" x14ac:dyDescent="0.2">
      <c r="B5" s="44">
        <v>1</v>
      </c>
      <c r="C5" s="51"/>
      <c r="D5" s="51"/>
      <c r="E5" s="51"/>
      <c r="F5" s="51"/>
      <c r="G5" s="51"/>
      <c r="H5" s="51"/>
      <c r="I5" s="51"/>
      <c r="J5" s="51"/>
      <c r="K5" s="51"/>
      <c r="L5" s="51"/>
      <c r="M5" s="51"/>
      <c r="N5" s="47"/>
      <c r="O5" s="47"/>
      <c r="P5" s="47"/>
      <c r="Q5" s="47"/>
      <c r="R5" s="47"/>
      <c r="S5" s="47"/>
      <c r="T5" s="47"/>
      <c r="U5" s="47"/>
      <c r="V5" s="47"/>
      <c r="W5" s="47"/>
      <c r="X5" s="47"/>
      <c r="Y5" s="47"/>
      <c r="Z5" s="47"/>
      <c r="AA5" s="47"/>
      <c r="AB5" s="47"/>
      <c r="AC5" s="47"/>
    </row>
    <row r="6" spans="2:29" x14ac:dyDescent="0.2">
      <c r="B6" s="44">
        <v>2</v>
      </c>
      <c r="C6" s="51"/>
      <c r="D6" s="51"/>
      <c r="E6" s="51"/>
      <c r="F6" s="51"/>
      <c r="G6" s="51"/>
      <c r="H6" s="51"/>
      <c r="I6" s="51"/>
      <c r="J6" s="51"/>
      <c r="K6" s="51"/>
      <c r="L6" s="51"/>
      <c r="M6" s="51"/>
      <c r="N6" s="47"/>
      <c r="O6" s="47"/>
      <c r="P6" s="47"/>
      <c r="Q6" s="47"/>
      <c r="R6" s="47"/>
      <c r="S6" s="47"/>
      <c r="T6" s="47"/>
      <c r="U6" s="47"/>
      <c r="V6" s="47"/>
      <c r="W6" s="47"/>
      <c r="X6" s="47"/>
      <c r="Y6" s="47"/>
      <c r="Z6" s="47"/>
      <c r="AA6" s="47"/>
      <c r="AB6" s="47"/>
      <c r="AC6" s="47"/>
    </row>
    <row r="7" spans="2:29" x14ac:dyDescent="0.2">
      <c r="B7" s="44">
        <v>3</v>
      </c>
      <c r="C7" s="51"/>
      <c r="D7" s="51"/>
      <c r="E7" s="51"/>
      <c r="F7" s="51"/>
      <c r="G7" s="51"/>
      <c r="H7" s="51"/>
      <c r="I7" s="51"/>
      <c r="J7" s="51"/>
      <c r="K7" s="51"/>
      <c r="L7" s="51"/>
      <c r="M7" s="51"/>
      <c r="N7" s="47"/>
      <c r="O7" s="47"/>
      <c r="P7" s="47"/>
      <c r="Q7" s="47"/>
      <c r="R7" s="47"/>
      <c r="S7" s="47"/>
      <c r="T7" s="47"/>
      <c r="U7" s="47"/>
      <c r="V7" s="47"/>
      <c r="W7" s="47"/>
      <c r="X7" s="47"/>
      <c r="Y7" s="47"/>
      <c r="Z7" s="47"/>
      <c r="AA7" s="47"/>
      <c r="AB7" s="47"/>
      <c r="AC7" s="47"/>
    </row>
    <row r="8" spans="2:29" x14ac:dyDescent="0.2">
      <c r="B8" s="44"/>
      <c r="C8" s="64" t="s">
        <v>72</v>
      </c>
      <c r="D8" s="53">
        <f>SUM(D5:D7)</f>
        <v>0</v>
      </c>
      <c r="E8" s="53">
        <f>SUM(E5:E7)</f>
        <v>0</v>
      </c>
      <c r="F8" s="53">
        <f t="shared" ref="F8:Y8" si="0">SUM(F5:F7)</f>
        <v>0</v>
      </c>
      <c r="G8" s="53">
        <f t="shared" si="0"/>
        <v>0</v>
      </c>
      <c r="H8" s="53">
        <f t="shared" si="0"/>
        <v>0</v>
      </c>
      <c r="I8" s="53">
        <f t="shared" si="0"/>
        <v>0</v>
      </c>
      <c r="J8" s="53">
        <f t="shared" si="0"/>
        <v>0</v>
      </c>
      <c r="K8" s="53">
        <f t="shared" si="0"/>
        <v>0</v>
      </c>
      <c r="L8" s="53">
        <f t="shared" si="0"/>
        <v>0</v>
      </c>
      <c r="M8" s="53">
        <f t="shared" si="0"/>
        <v>0</v>
      </c>
      <c r="N8" s="53">
        <f t="shared" si="0"/>
        <v>0</v>
      </c>
      <c r="O8" s="53">
        <f t="shared" si="0"/>
        <v>0</v>
      </c>
      <c r="P8" s="53">
        <f t="shared" si="0"/>
        <v>0</v>
      </c>
      <c r="Q8" s="53">
        <f t="shared" si="0"/>
        <v>0</v>
      </c>
      <c r="R8" s="53">
        <f t="shared" si="0"/>
        <v>0</v>
      </c>
      <c r="S8" s="53">
        <f t="shared" si="0"/>
        <v>0</v>
      </c>
      <c r="T8" s="53">
        <f t="shared" si="0"/>
        <v>0</v>
      </c>
      <c r="U8" s="53">
        <f t="shared" si="0"/>
        <v>0</v>
      </c>
      <c r="V8" s="53">
        <f t="shared" si="0"/>
        <v>0</v>
      </c>
      <c r="W8" s="53">
        <f t="shared" si="0"/>
        <v>0</v>
      </c>
      <c r="X8" s="53">
        <f t="shared" si="0"/>
        <v>0</v>
      </c>
      <c r="Y8" s="53">
        <f t="shared" si="0"/>
        <v>0</v>
      </c>
      <c r="Z8" s="53">
        <f>SUM(Z5:Z7)</f>
        <v>0</v>
      </c>
      <c r="AA8" s="53">
        <f>SUM(AA5:AA7)</f>
        <v>0</v>
      </c>
      <c r="AB8" s="53">
        <f>SUM(AB5:AB7)</f>
        <v>0</v>
      </c>
      <c r="AC8" s="53">
        <f>SUM(AC5:AC7)</f>
        <v>0</v>
      </c>
    </row>
  </sheetData>
  <mergeCells count="28">
    <mergeCell ref="D3:E3"/>
    <mergeCell ref="D2:E2"/>
    <mergeCell ref="B2:B4"/>
    <mergeCell ref="C2:C4"/>
    <mergeCell ref="H2:I2"/>
    <mergeCell ref="H3:I3"/>
    <mergeCell ref="J2:K2"/>
    <mergeCell ref="J3:K3"/>
    <mergeCell ref="L2:M2"/>
    <mergeCell ref="L3:M3"/>
    <mergeCell ref="F2:G2"/>
    <mergeCell ref="F3:G3"/>
    <mergeCell ref="N3:O3"/>
    <mergeCell ref="P2:Q2"/>
    <mergeCell ref="P3:Q3"/>
    <mergeCell ref="R2:S2"/>
    <mergeCell ref="R3:S3"/>
    <mergeCell ref="N2:O2"/>
    <mergeCell ref="Z3:AA3"/>
    <mergeCell ref="AB2:AC2"/>
    <mergeCell ref="AB3:AC3"/>
    <mergeCell ref="T3:U3"/>
    <mergeCell ref="V2:W2"/>
    <mergeCell ref="V3:W3"/>
    <mergeCell ref="X2:Y2"/>
    <mergeCell ref="X3:Y3"/>
    <mergeCell ref="Z2:AA2"/>
    <mergeCell ref="T2:U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Q31"/>
  <sheetViews>
    <sheetView zoomScale="80" zoomScaleNormal="80" workbookViewId="0"/>
  </sheetViews>
  <sheetFormatPr baseColWidth="10" defaultColWidth="8.1640625" defaultRowHeight="15" x14ac:dyDescent="0.2"/>
  <cols>
    <col min="1" max="1" width="1.6640625" style="49" customWidth="1"/>
    <col min="2" max="2" width="3.6640625" style="49" customWidth="1"/>
    <col min="3" max="3" width="30.6640625" style="49" customWidth="1"/>
    <col min="4" max="4" width="20.6640625" style="49" customWidth="1"/>
    <col min="5" max="43" width="10.6640625" style="49" customWidth="1"/>
    <col min="44" max="16384" width="8.1640625" style="49"/>
  </cols>
  <sheetData>
    <row r="2" spans="2:43" ht="14.75" customHeight="1" x14ac:dyDescent="0.2">
      <c r="B2" s="147"/>
      <c r="C2" s="147" t="s">
        <v>78</v>
      </c>
      <c r="D2" s="148" t="s">
        <v>79</v>
      </c>
      <c r="E2" s="147">
        <v>2018</v>
      </c>
      <c r="F2" s="147"/>
      <c r="G2" s="147"/>
      <c r="H2" s="147">
        <v>2019</v>
      </c>
      <c r="I2" s="147"/>
      <c r="J2" s="147"/>
      <c r="K2" s="147">
        <v>2020</v>
      </c>
      <c r="L2" s="147"/>
      <c r="M2" s="147"/>
      <c r="N2" s="147">
        <v>2021</v>
      </c>
      <c r="O2" s="147"/>
      <c r="P2" s="147"/>
      <c r="Q2" s="147">
        <v>2022</v>
      </c>
      <c r="R2" s="147"/>
      <c r="S2" s="147"/>
      <c r="T2" s="147">
        <v>2023</v>
      </c>
      <c r="U2" s="147"/>
      <c r="V2" s="147"/>
      <c r="W2" s="147">
        <v>2024</v>
      </c>
      <c r="X2" s="147"/>
      <c r="Y2" s="147"/>
      <c r="Z2" s="147">
        <v>2025</v>
      </c>
      <c r="AA2" s="147"/>
      <c r="AB2" s="147"/>
      <c r="AC2" s="147">
        <v>2026</v>
      </c>
      <c r="AD2" s="147"/>
      <c r="AE2" s="147"/>
      <c r="AF2" s="147">
        <v>2027</v>
      </c>
      <c r="AG2" s="147"/>
      <c r="AH2" s="147"/>
      <c r="AI2" s="147">
        <v>2028</v>
      </c>
      <c r="AJ2" s="147"/>
      <c r="AK2" s="147"/>
      <c r="AL2" s="147">
        <v>2029</v>
      </c>
      <c r="AM2" s="147"/>
      <c r="AN2" s="147"/>
      <c r="AO2" s="147">
        <v>2030</v>
      </c>
      <c r="AP2" s="147"/>
      <c r="AQ2" s="147"/>
    </row>
    <row r="3" spans="2:43" ht="29" customHeight="1" x14ac:dyDescent="0.2">
      <c r="B3" s="147"/>
      <c r="C3" s="147"/>
      <c r="D3" s="148"/>
      <c r="E3" s="148" t="s">
        <v>80</v>
      </c>
      <c r="F3" s="148" t="s">
        <v>81</v>
      </c>
      <c r="G3" s="148"/>
      <c r="H3" s="148" t="s">
        <v>80</v>
      </c>
      <c r="I3" s="148" t="s">
        <v>81</v>
      </c>
      <c r="J3" s="148"/>
      <c r="K3" s="148" t="s">
        <v>80</v>
      </c>
      <c r="L3" s="148" t="s">
        <v>81</v>
      </c>
      <c r="M3" s="148"/>
      <c r="N3" s="148" t="s">
        <v>80</v>
      </c>
      <c r="O3" s="148" t="s">
        <v>81</v>
      </c>
      <c r="P3" s="148"/>
      <c r="Q3" s="148" t="s">
        <v>80</v>
      </c>
      <c r="R3" s="148" t="s">
        <v>81</v>
      </c>
      <c r="S3" s="148"/>
      <c r="T3" s="148" t="s">
        <v>80</v>
      </c>
      <c r="U3" s="148" t="s">
        <v>81</v>
      </c>
      <c r="V3" s="148"/>
      <c r="W3" s="148" t="s">
        <v>80</v>
      </c>
      <c r="X3" s="148" t="s">
        <v>81</v>
      </c>
      <c r="Y3" s="148"/>
      <c r="Z3" s="148" t="s">
        <v>80</v>
      </c>
      <c r="AA3" s="148" t="s">
        <v>81</v>
      </c>
      <c r="AB3" s="148"/>
      <c r="AC3" s="148" t="s">
        <v>80</v>
      </c>
      <c r="AD3" s="148" t="s">
        <v>81</v>
      </c>
      <c r="AE3" s="148"/>
      <c r="AF3" s="148" t="s">
        <v>80</v>
      </c>
      <c r="AG3" s="148" t="s">
        <v>81</v>
      </c>
      <c r="AH3" s="148"/>
      <c r="AI3" s="148" t="s">
        <v>80</v>
      </c>
      <c r="AJ3" s="148" t="s">
        <v>81</v>
      </c>
      <c r="AK3" s="148"/>
      <c r="AL3" s="148" t="s">
        <v>80</v>
      </c>
      <c r="AM3" s="148" t="s">
        <v>81</v>
      </c>
      <c r="AN3" s="148"/>
      <c r="AO3" s="148" t="s">
        <v>80</v>
      </c>
      <c r="AP3" s="148" t="s">
        <v>81</v>
      </c>
      <c r="AQ3" s="148"/>
    </row>
    <row r="4" spans="2:43" x14ac:dyDescent="0.2">
      <c r="B4" s="147"/>
      <c r="C4" s="147"/>
      <c r="D4" s="148"/>
      <c r="E4" s="148"/>
      <c r="F4" s="60" t="s">
        <v>82</v>
      </c>
      <c r="G4" s="60" t="s">
        <v>83</v>
      </c>
      <c r="H4" s="148"/>
      <c r="I4" s="60" t="s">
        <v>82</v>
      </c>
      <c r="J4" s="60" t="s">
        <v>83</v>
      </c>
      <c r="K4" s="148"/>
      <c r="L4" s="60" t="s">
        <v>82</v>
      </c>
      <c r="M4" s="60" t="s">
        <v>83</v>
      </c>
      <c r="N4" s="148"/>
      <c r="O4" s="60" t="s">
        <v>82</v>
      </c>
      <c r="P4" s="60" t="s">
        <v>83</v>
      </c>
      <c r="Q4" s="148"/>
      <c r="R4" s="60" t="s">
        <v>82</v>
      </c>
      <c r="S4" s="60" t="s">
        <v>83</v>
      </c>
      <c r="T4" s="148"/>
      <c r="U4" s="60" t="s">
        <v>82</v>
      </c>
      <c r="V4" s="60" t="s">
        <v>83</v>
      </c>
      <c r="W4" s="148"/>
      <c r="X4" s="60" t="s">
        <v>82</v>
      </c>
      <c r="Y4" s="60" t="s">
        <v>83</v>
      </c>
      <c r="Z4" s="148"/>
      <c r="AA4" s="60" t="s">
        <v>82</v>
      </c>
      <c r="AB4" s="60" t="s">
        <v>83</v>
      </c>
      <c r="AC4" s="148"/>
      <c r="AD4" s="60" t="s">
        <v>82</v>
      </c>
      <c r="AE4" s="60" t="s">
        <v>83</v>
      </c>
      <c r="AF4" s="148"/>
      <c r="AG4" s="60" t="s">
        <v>82</v>
      </c>
      <c r="AH4" s="60" t="s">
        <v>83</v>
      </c>
      <c r="AI4" s="148"/>
      <c r="AJ4" s="60" t="s">
        <v>82</v>
      </c>
      <c r="AK4" s="60" t="s">
        <v>83</v>
      </c>
      <c r="AL4" s="148"/>
      <c r="AM4" s="60" t="s">
        <v>82</v>
      </c>
      <c r="AN4" s="60" t="s">
        <v>83</v>
      </c>
      <c r="AO4" s="148"/>
      <c r="AP4" s="60" t="s">
        <v>82</v>
      </c>
      <c r="AQ4" s="60" t="s">
        <v>83</v>
      </c>
    </row>
    <row r="5" spans="2:43" x14ac:dyDescent="0.2">
      <c r="B5" s="48">
        <v>1</v>
      </c>
      <c r="C5" s="50"/>
      <c r="D5" s="50"/>
      <c r="E5" s="67"/>
      <c r="F5" s="67"/>
      <c r="G5" s="67"/>
      <c r="H5" s="67"/>
      <c r="I5" s="67"/>
      <c r="J5" s="67"/>
      <c r="K5" s="67"/>
      <c r="L5" s="67"/>
      <c r="M5" s="67"/>
      <c r="N5" s="67"/>
      <c r="O5" s="67"/>
      <c r="P5" s="67"/>
      <c r="Q5" s="67"/>
      <c r="R5" s="67"/>
      <c r="S5" s="67"/>
      <c r="T5" s="67"/>
      <c r="U5" s="67"/>
      <c r="V5" s="67"/>
      <c r="W5" s="66"/>
      <c r="X5" s="66"/>
      <c r="Y5" s="66"/>
      <c r="Z5" s="66"/>
      <c r="AA5" s="66"/>
      <c r="AB5" s="66"/>
      <c r="AC5" s="66"/>
      <c r="AD5" s="66"/>
      <c r="AE5" s="66"/>
      <c r="AF5" s="66"/>
      <c r="AG5" s="66"/>
      <c r="AH5" s="66"/>
      <c r="AI5" s="66"/>
      <c r="AJ5" s="66"/>
      <c r="AK5" s="66"/>
      <c r="AL5" s="66"/>
      <c r="AM5" s="66"/>
      <c r="AN5" s="66"/>
      <c r="AO5" s="66"/>
      <c r="AP5" s="66"/>
      <c r="AQ5" s="66"/>
    </row>
    <row r="6" spans="2:43" x14ac:dyDescent="0.2">
      <c r="B6" s="48">
        <v>2</v>
      </c>
      <c r="C6" s="50"/>
      <c r="D6" s="50"/>
      <c r="E6" s="67"/>
      <c r="F6" s="67"/>
      <c r="G6" s="67"/>
      <c r="H6" s="67"/>
      <c r="I6" s="67"/>
      <c r="J6" s="67"/>
      <c r="K6" s="67"/>
      <c r="L6" s="67"/>
      <c r="M6" s="67"/>
      <c r="N6" s="67"/>
      <c r="O6" s="67"/>
      <c r="P6" s="67"/>
      <c r="Q6" s="67"/>
      <c r="R6" s="67"/>
      <c r="S6" s="67"/>
      <c r="T6" s="67"/>
      <c r="U6" s="67"/>
      <c r="V6" s="67"/>
      <c r="W6" s="66"/>
      <c r="X6" s="66"/>
      <c r="Y6" s="66"/>
      <c r="Z6" s="66"/>
      <c r="AA6" s="66"/>
      <c r="AB6" s="66"/>
      <c r="AC6" s="66"/>
      <c r="AD6" s="66"/>
      <c r="AE6" s="66"/>
      <c r="AF6" s="66"/>
      <c r="AG6" s="66"/>
      <c r="AH6" s="66"/>
      <c r="AI6" s="66"/>
      <c r="AJ6" s="66"/>
      <c r="AK6" s="66"/>
      <c r="AL6" s="66"/>
      <c r="AM6" s="66"/>
      <c r="AN6" s="66"/>
      <c r="AO6" s="66"/>
      <c r="AP6" s="66"/>
      <c r="AQ6" s="66"/>
    </row>
    <row r="7" spans="2:43" x14ac:dyDescent="0.2">
      <c r="B7" s="48">
        <v>3</v>
      </c>
      <c r="C7" s="50"/>
      <c r="D7" s="50"/>
      <c r="E7" s="67"/>
      <c r="F7" s="67"/>
      <c r="G7" s="67"/>
      <c r="H7" s="67"/>
      <c r="I7" s="67"/>
      <c r="J7" s="67"/>
      <c r="K7" s="67"/>
      <c r="L7" s="67"/>
      <c r="M7" s="67"/>
      <c r="N7" s="67"/>
      <c r="O7" s="67"/>
      <c r="P7" s="67"/>
      <c r="Q7" s="67"/>
      <c r="R7" s="67"/>
      <c r="S7" s="67"/>
      <c r="T7" s="67"/>
      <c r="U7" s="67"/>
      <c r="V7" s="67"/>
      <c r="W7" s="66"/>
      <c r="X7" s="66"/>
      <c r="Y7" s="66"/>
      <c r="Z7" s="66"/>
      <c r="AA7" s="66"/>
      <c r="AB7" s="66"/>
      <c r="AC7" s="66"/>
      <c r="AD7" s="66"/>
      <c r="AE7" s="66"/>
      <c r="AF7" s="66"/>
      <c r="AG7" s="66"/>
      <c r="AH7" s="66"/>
      <c r="AI7" s="66"/>
      <c r="AJ7" s="66"/>
      <c r="AK7" s="66"/>
      <c r="AL7" s="66"/>
      <c r="AM7" s="66"/>
      <c r="AN7" s="66"/>
      <c r="AO7" s="66"/>
      <c r="AP7" s="66"/>
      <c r="AQ7" s="66"/>
    </row>
    <row r="8" spans="2:43" x14ac:dyDescent="0.2">
      <c r="B8" s="48">
        <v>4</v>
      </c>
      <c r="C8" s="50"/>
      <c r="D8" s="50"/>
      <c r="E8" s="67"/>
      <c r="F8" s="67"/>
      <c r="G8" s="67"/>
      <c r="H8" s="67"/>
      <c r="I8" s="67"/>
      <c r="J8" s="67"/>
      <c r="K8" s="67"/>
      <c r="L8" s="67"/>
      <c r="M8" s="67"/>
      <c r="N8" s="67"/>
      <c r="O8" s="67"/>
      <c r="P8" s="67"/>
      <c r="Q8" s="67"/>
      <c r="R8" s="67"/>
      <c r="S8" s="67"/>
      <c r="T8" s="67"/>
      <c r="U8" s="67"/>
      <c r="V8" s="67"/>
      <c r="W8" s="66"/>
      <c r="X8" s="66"/>
      <c r="Y8" s="66"/>
      <c r="Z8" s="66"/>
      <c r="AA8" s="66"/>
      <c r="AB8" s="66"/>
      <c r="AC8" s="66"/>
      <c r="AD8" s="66"/>
      <c r="AE8" s="66"/>
      <c r="AF8" s="66"/>
      <c r="AG8" s="66"/>
      <c r="AH8" s="66"/>
      <c r="AI8" s="66"/>
      <c r="AJ8" s="66"/>
      <c r="AK8" s="66"/>
      <c r="AL8" s="66"/>
      <c r="AM8" s="66"/>
      <c r="AN8" s="66"/>
      <c r="AO8" s="66"/>
      <c r="AP8" s="66"/>
      <c r="AQ8" s="66"/>
    </row>
    <row r="9" spans="2:43" x14ac:dyDescent="0.2">
      <c r="B9" s="48">
        <v>5</v>
      </c>
      <c r="C9" s="50"/>
      <c r="D9" s="50"/>
      <c r="E9" s="67"/>
      <c r="F9" s="67"/>
      <c r="G9" s="67"/>
      <c r="H9" s="67"/>
      <c r="I9" s="67"/>
      <c r="J9" s="67"/>
      <c r="K9" s="67"/>
      <c r="L9" s="67"/>
      <c r="M9" s="67"/>
      <c r="N9" s="67"/>
      <c r="O9" s="67"/>
      <c r="P9" s="67"/>
      <c r="Q9" s="67"/>
      <c r="R9" s="67"/>
      <c r="S9" s="67"/>
      <c r="T9" s="67"/>
      <c r="U9" s="67"/>
      <c r="V9" s="67"/>
      <c r="W9" s="66"/>
      <c r="X9" s="66"/>
      <c r="Y9" s="66"/>
      <c r="Z9" s="66"/>
      <c r="AA9" s="66"/>
      <c r="AB9" s="66"/>
      <c r="AC9" s="66"/>
      <c r="AD9" s="66"/>
      <c r="AE9" s="66"/>
      <c r="AF9" s="66"/>
      <c r="AG9" s="66"/>
      <c r="AH9" s="66"/>
      <c r="AI9" s="66"/>
      <c r="AJ9" s="66"/>
      <c r="AK9" s="66"/>
      <c r="AL9" s="66"/>
      <c r="AM9" s="66"/>
      <c r="AN9" s="66"/>
      <c r="AO9" s="66"/>
      <c r="AP9" s="66"/>
      <c r="AQ9" s="66"/>
    </row>
    <row r="10" spans="2:43" x14ac:dyDescent="0.2">
      <c r="B10" s="48">
        <v>6</v>
      </c>
      <c r="C10" s="50"/>
      <c r="D10" s="50"/>
      <c r="E10" s="67"/>
      <c r="F10" s="67"/>
      <c r="G10" s="67"/>
      <c r="H10" s="67"/>
      <c r="I10" s="67"/>
      <c r="J10" s="67"/>
      <c r="K10" s="67"/>
      <c r="L10" s="67"/>
      <c r="M10" s="67"/>
      <c r="N10" s="67"/>
      <c r="O10" s="67"/>
      <c r="P10" s="67"/>
      <c r="Q10" s="67"/>
      <c r="R10" s="67"/>
      <c r="S10" s="67"/>
      <c r="T10" s="67"/>
      <c r="U10" s="67"/>
      <c r="V10" s="67"/>
      <c r="W10" s="66"/>
      <c r="X10" s="66"/>
      <c r="Y10" s="66"/>
      <c r="Z10" s="66"/>
      <c r="AA10" s="66"/>
      <c r="AB10" s="66"/>
      <c r="AC10" s="66"/>
      <c r="AD10" s="66"/>
      <c r="AE10" s="66"/>
      <c r="AF10" s="66"/>
      <c r="AG10" s="66"/>
      <c r="AH10" s="66"/>
      <c r="AI10" s="66"/>
      <c r="AJ10" s="66"/>
      <c r="AK10" s="66"/>
      <c r="AL10" s="66"/>
      <c r="AM10" s="66"/>
      <c r="AN10" s="66"/>
      <c r="AO10" s="66"/>
      <c r="AP10" s="66"/>
      <c r="AQ10" s="66"/>
    </row>
    <row r="11" spans="2:43" x14ac:dyDescent="0.2">
      <c r="B11" s="48">
        <v>7</v>
      </c>
      <c r="C11" s="50"/>
      <c r="D11" s="50"/>
      <c r="E11" s="67"/>
      <c r="F11" s="67"/>
      <c r="G11" s="67"/>
      <c r="H11" s="67"/>
      <c r="I11" s="67"/>
      <c r="J11" s="67"/>
      <c r="K11" s="67"/>
      <c r="L11" s="67"/>
      <c r="M11" s="67"/>
      <c r="N11" s="67"/>
      <c r="O11" s="67"/>
      <c r="P11" s="67"/>
      <c r="Q11" s="67"/>
      <c r="R11" s="67"/>
      <c r="S11" s="67"/>
      <c r="T11" s="67"/>
      <c r="U11" s="67"/>
      <c r="V11" s="67"/>
      <c r="W11" s="66"/>
      <c r="X11" s="66"/>
      <c r="Y11" s="66"/>
      <c r="Z11" s="66"/>
      <c r="AA11" s="66"/>
      <c r="AB11" s="66"/>
      <c r="AC11" s="66"/>
      <c r="AD11" s="66"/>
      <c r="AE11" s="66"/>
      <c r="AF11" s="66"/>
      <c r="AG11" s="66"/>
      <c r="AH11" s="66"/>
      <c r="AI11" s="66"/>
      <c r="AJ11" s="66"/>
      <c r="AK11" s="66"/>
      <c r="AL11" s="66"/>
      <c r="AM11" s="66"/>
      <c r="AN11" s="66"/>
      <c r="AO11" s="66"/>
      <c r="AP11" s="66"/>
      <c r="AQ11" s="66"/>
    </row>
    <row r="12" spans="2:43" x14ac:dyDescent="0.2">
      <c r="B12" s="48">
        <v>8</v>
      </c>
      <c r="C12" s="50"/>
      <c r="D12" s="50"/>
      <c r="E12" s="67"/>
      <c r="F12" s="67"/>
      <c r="G12" s="67"/>
      <c r="H12" s="67"/>
      <c r="I12" s="67"/>
      <c r="J12" s="67"/>
      <c r="K12" s="67"/>
      <c r="L12" s="67"/>
      <c r="M12" s="67"/>
      <c r="N12" s="67"/>
      <c r="O12" s="67"/>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c r="AQ12" s="66"/>
    </row>
    <row r="13" spans="2:43" x14ac:dyDescent="0.2">
      <c r="B13" s="48"/>
      <c r="C13" s="149" t="s">
        <v>72</v>
      </c>
      <c r="D13" s="150"/>
      <c r="E13" s="66">
        <f t="shared" ref="E13:AN13" si="0">SUM(E5:E12)</f>
        <v>0</v>
      </c>
      <c r="F13" s="66">
        <f t="shared" si="0"/>
        <v>0</v>
      </c>
      <c r="G13" s="66">
        <f t="shared" si="0"/>
        <v>0</v>
      </c>
      <c r="H13" s="66">
        <f t="shared" si="0"/>
        <v>0</v>
      </c>
      <c r="I13" s="66">
        <f t="shared" si="0"/>
        <v>0</v>
      </c>
      <c r="J13" s="66">
        <f t="shared" si="0"/>
        <v>0</v>
      </c>
      <c r="K13" s="66">
        <f t="shared" si="0"/>
        <v>0</v>
      </c>
      <c r="L13" s="66">
        <f t="shared" si="0"/>
        <v>0</v>
      </c>
      <c r="M13" s="66">
        <f t="shared" si="0"/>
        <v>0</v>
      </c>
      <c r="N13" s="66">
        <f t="shared" si="0"/>
        <v>0</v>
      </c>
      <c r="O13" s="66">
        <f t="shared" si="0"/>
        <v>0</v>
      </c>
      <c r="P13" s="66">
        <f t="shared" si="0"/>
        <v>0</v>
      </c>
      <c r="Q13" s="66">
        <f t="shared" si="0"/>
        <v>0</v>
      </c>
      <c r="R13" s="66">
        <f t="shared" si="0"/>
        <v>0</v>
      </c>
      <c r="S13" s="66">
        <f t="shared" si="0"/>
        <v>0</v>
      </c>
      <c r="T13" s="66">
        <f t="shared" si="0"/>
        <v>0</v>
      </c>
      <c r="U13" s="66">
        <f t="shared" si="0"/>
        <v>0</v>
      </c>
      <c r="V13" s="66">
        <f t="shared" si="0"/>
        <v>0</v>
      </c>
      <c r="W13" s="66">
        <f t="shared" si="0"/>
        <v>0</v>
      </c>
      <c r="X13" s="66">
        <f t="shared" si="0"/>
        <v>0</v>
      </c>
      <c r="Y13" s="66">
        <f t="shared" si="0"/>
        <v>0</v>
      </c>
      <c r="Z13" s="66">
        <f t="shared" si="0"/>
        <v>0</v>
      </c>
      <c r="AA13" s="66">
        <f t="shared" si="0"/>
        <v>0</v>
      </c>
      <c r="AB13" s="66">
        <f t="shared" si="0"/>
        <v>0</v>
      </c>
      <c r="AC13" s="66">
        <f t="shared" si="0"/>
        <v>0</v>
      </c>
      <c r="AD13" s="66">
        <f t="shared" si="0"/>
        <v>0</v>
      </c>
      <c r="AE13" s="66">
        <f t="shared" si="0"/>
        <v>0</v>
      </c>
      <c r="AF13" s="66">
        <f t="shared" si="0"/>
        <v>0</v>
      </c>
      <c r="AG13" s="66">
        <f t="shared" si="0"/>
        <v>0</v>
      </c>
      <c r="AH13" s="66">
        <f t="shared" si="0"/>
        <v>0</v>
      </c>
      <c r="AI13" s="66">
        <f t="shared" si="0"/>
        <v>0</v>
      </c>
      <c r="AJ13" s="66">
        <f t="shared" si="0"/>
        <v>0</v>
      </c>
      <c r="AK13" s="66">
        <f t="shared" si="0"/>
        <v>0</v>
      </c>
      <c r="AL13" s="66">
        <f t="shared" si="0"/>
        <v>0</v>
      </c>
      <c r="AM13" s="66">
        <f t="shared" si="0"/>
        <v>0</v>
      </c>
      <c r="AN13" s="66">
        <f t="shared" si="0"/>
        <v>0</v>
      </c>
      <c r="AO13" s="66">
        <f>SUM(AO5:AO12)</f>
        <v>0</v>
      </c>
      <c r="AP13" s="66">
        <f>SUM(AP5:AP12)</f>
        <v>0</v>
      </c>
      <c r="AQ13" s="66">
        <f>SUM(AQ5:AQ12)</f>
        <v>0</v>
      </c>
    </row>
    <row r="17" spans="2:3" x14ac:dyDescent="0.2">
      <c r="B17" s="59"/>
      <c r="C17" s="60" t="s">
        <v>84</v>
      </c>
    </row>
    <row r="18" spans="2:3" x14ac:dyDescent="0.2">
      <c r="B18" s="48">
        <v>1</v>
      </c>
      <c r="C18" s="50"/>
    </row>
    <row r="19" spans="2:3" x14ac:dyDescent="0.2">
      <c r="B19" s="48">
        <v>2</v>
      </c>
      <c r="C19" s="50"/>
    </row>
    <row r="20" spans="2:3" x14ac:dyDescent="0.2">
      <c r="B20" s="48">
        <v>3</v>
      </c>
      <c r="C20" s="50"/>
    </row>
    <row r="21" spans="2:3" x14ac:dyDescent="0.2">
      <c r="B21" s="48">
        <v>4</v>
      </c>
      <c r="C21" s="50"/>
    </row>
    <row r="22" spans="2:3" x14ac:dyDescent="0.2">
      <c r="B22" s="48">
        <v>5</v>
      </c>
      <c r="C22" s="50"/>
    </row>
    <row r="24" spans="2:3" x14ac:dyDescent="0.2">
      <c r="B24" s="59"/>
      <c r="C24" s="60" t="s">
        <v>85</v>
      </c>
    </row>
    <row r="25" spans="2:3" x14ac:dyDescent="0.2">
      <c r="B25" s="48">
        <v>1</v>
      </c>
      <c r="C25" s="50"/>
    </row>
    <row r="26" spans="2:3" x14ac:dyDescent="0.2">
      <c r="B26" s="48">
        <v>2</v>
      </c>
      <c r="C26" s="50"/>
    </row>
    <row r="27" spans="2:3" x14ac:dyDescent="0.2">
      <c r="B27" s="48">
        <v>3</v>
      </c>
      <c r="C27" s="50"/>
    </row>
    <row r="28" spans="2:3" x14ac:dyDescent="0.2">
      <c r="B28" s="48">
        <v>4</v>
      </c>
      <c r="C28" s="50"/>
    </row>
    <row r="29" spans="2:3" x14ac:dyDescent="0.2">
      <c r="B29" s="48">
        <v>5</v>
      </c>
      <c r="C29" s="50"/>
    </row>
    <row r="31" spans="2:3" x14ac:dyDescent="0.2">
      <c r="C31" s="49" t="s">
        <v>86</v>
      </c>
    </row>
  </sheetData>
  <mergeCells count="43">
    <mergeCell ref="B2:B4"/>
    <mergeCell ref="C2:C4"/>
    <mergeCell ref="D2:D4"/>
    <mergeCell ref="C13:D13"/>
    <mergeCell ref="K2:M2"/>
    <mergeCell ref="K3:K4"/>
    <mergeCell ref="L3:M3"/>
    <mergeCell ref="H2:J2"/>
    <mergeCell ref="H3:H4"/>
    <mergeCell ref="I3:J3"/>
    <mergeCell ref="E3:E4"/>
    <mergeCell ref="F3:G3"/>
    <mergeCell ref="E2:G2"/>
    <mergeCell ref="N2:P2"/>
    <mergeCell ref="N3:N4"/>
    <mergeCell ref="O3:P3"/>
    <mergeCell ref="Q2:S2"/>
    <mergeCell ref="Q3:Q4"/>
    <mergeCell ref="R3:S3"/>
    <mergeCell ref="T2:V2"/>
    <mergeCell ref="T3:T4"/>
    <mergeCell ref="U3:V3"/>
    <mergeCell ref="W2:Y2"/>
    <mergeCell ref="W3:W4"/>
    <mergeCell ref="X3:Y3"/>
    <mergeCell ref="Z2:AB2"/>
    <mergeCell ref="Z3:Z4"/>
    <mergeCell ref="AA3:AB3"/>
    <mergeCell ref="AC2:AE2"/>
    <mergeCell ref="AC3:AC4"/>
    <mergeCell ref="AD3:AE3"/>
    <mergeCell ref="AF2:AH2"/>
    <mergeCell ref="AF3:AF4"/>
    <mergeCell ref="AG3:AH3"/>
    <mergeCell ref="AO2:AQ2"/>
    <mergeCell ref="AO3:AO4"/>
    <mergeCell ref="AP3:AQ3"/>
    <mergeCell ref="AI2:AK2"/>
    <mergeCell ref="AI3:AI4"/>
    <mergeCell ref="AJ3:AK3"/>
    <mergeCell ref="AL2:AN2"/>
    <mergeCell ref="AL3:AL4"/>
    <mergeCell ref="AM3:AN3"/>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29"/>
  <sheetViews>
    <sheetView topLeftCell="B1" zoomScale="80" zoomScaleNormal="80" workbookViewId="0">
      <selection activeCell="E7" sqref="E7"/>
    </sheetView>
  </sheetViews>
  <sheetFormatPr baseColWidth="10" defaultColWidth="8.1640625" defaultRowHeight="15" x14ac:dyDescent="0.2"/>
  <cols>
    <col min="1" max="1" width="2.1640625" style="38" customWidth="1"/>
    <col min="2" max="2" width="13.83203125" style="38" customWidth="1"/>
    <col min="3" max="3" width="18.1640625" style="34" customWidth="1"/>
    <col min="4" max="4" width="6.6640625" style="35" customWidth="1"/>
    <col min="5" max="5" width="28.6640625" style="38" customWidth="1"/>
    <col min="6" max="6" width="39.1640625" style="38" customWidth="1"/>
    <col min="7" max="7" width="41.83203125" style="1" customWidth="1"/>
    <col min="8" max="8" width="20.1640625" style="38" customWidth="1"/>
    <col min="9" max="9" width="31.6640625" style="38" bestFit="1" customWidth="1"/>
    <col min="10" max="10" width="56.1640625" style="1" customWidth="1"/>
    <col min="11" max="16384" width="8.1640625" style="38"/>
  </cols>
  <sheetData>
    <row r="2" spans="2:10" ht="25.25" customHeight="1" x14ac:dyDescent="0.2">
      <c r="B2" s="6" t="s">
        <v>87</v>
      </c>
      <c r="C2" s="7" t="s">
        <v>88</v>
      </c>
      <c r="D2" s="6" t="s">
        <v>2</v>
      </c>
      <c r="E2" s="6" t="s">
        <v>89</v>
      </c>
      <c r="F2" s="8" t="s">
        <v>90</v>
      </c>
      <c r="G2" s="7" t="s">
        <v>91</v>
      </c>
      <c r="H2" s="6" t="s">
        <v>92</v>
      </c>
      <c r="I2" s="6" t="s">
        <v>93</v>
      </c>
      <c r="J2" s="7" t="s">
        <v>94</v>
      </c>
    </row>
    <row r="3" spans="2:10" ht="32" x14ac:dyDescent="0.2">
      <c r="B3" s="151" t="s">
        <v>95</v>
      </c>
      <c r="C3" s="9" t="s">
        <v>96</v>
      </c>
      <c r="D3" s="10" t="s">
        <v>97</v>
      </c>
      <c r="E3" s="11" t="s">
        <v>98</v>
      </c>
      <c r="F3" s="12" t="s">
        <v>99</v>
      </c>
      <c r="G3" s="13" t="s">
        <v>100</v>
      </c>
      <c r="H3" s="11" t="s">
        <v>101</v>
      </c>
      <c r="I3" s="39" t="s">
        <v>102</v>
      </c>
      <c r="J3" s="12" t="s">
        <v>103</v>
      </c>
    </row>
    <row r="4" spans="2:10" ht="32" x14ac:dyDescent="0.2">
      <c r="B4" s="152"/>
      <c r="C4" s="9" t="s">
        <v>104</v>
      </c>
      <c r="D4" s="10" t="s">
        <v>105</v>
      </c>
      <c r="E4" s="14" t="s">
        <v>106</v>
      </c>
      <c r="F4" s="15" t="s">
        <v>107</v>
      </c>
      <c r="G4" s="13" t="s">
        <v>108</v>
      </c>
      <c r="H4" s="11" t="s">
        <v>101</v>
      </c>
      <c r="I4" s="39" t="s">
        <v>102</v>
      </c>
      <c r="J4" s="12" t="s">
        <v>109</v>
      </c>
    </row>
    <row r="5" spans="2:10" ht="32" x14ac:dyDescent="0.2">
      <c r="B5" s="152"/>
      <c r="C5" s="9" t="s">
        <v>110</v>
      </c>
      <c r="D5" s="10" t="s">
        <v>111</v>
      </c>
      <c r="E5" s="14" t="s">
        <v>112</v>
      </c>
      <c r="F5" s="14" t="s">
        <v>113</v>
      </c>
      <c r="G5" s="14" t="s">
        <v>114</v>
      </c>
      <c r="H5" s="11" t="s">
        <v>101</v>
      </c>
      <c r="I5" s="39" t="s">
        <v>102</v>
      </c>
      <c r="J5" s="12" t="s">
        <v>115</v>
      </c>
    </row>
    <row r="6" spans="2:10" ht="32" x14ac:dyDescent="0.2">
      <c r="B6" s="153"/>
      <c r="C6" s="9" t="s">
        <v>26</v>
      </c>
      <c r="D6" s="10" t="s">
        <v>116</v>
      </c>
      <c r="E6" s="14" t="s">
        <v>117</v>
      </c>
      <c r="F6" s="14" t="s">
        <v>118</v>
      </c>
      <c r="G6" s="13" t="s">
        <v>119</v>
      </c>
      <c r="H6" s="11" t="s">
        <v>120</v>
      </c>
      <c r="I6" s="39" t="s">
        <v>102</v>
      </c>
      <c r="J6" s="12" t="s">
        <v>121</v>
      </c>
    </row>
    <row r="7" spans="2:10" ht="64" x14ac:dyDescent="0.2">
      <c r="B7" s="154" t="s">
        <v>122</v>
      </c>
      <c r="C7" s="16" t="s">
        <v>123</v>
      </c>
      <c r="D7" s="10" t="s">
        <v>124</v>
      </c>
      <c r="E7" s="17" t="s">
        <v>125</v>
      </c>
      <c r="F7" s="17" t="s">
        <v>126</v>
      </c>
      <c r="G7" s="18" t="s">
        <v>127</v>
      </c>
      <c r="H7" s="17" t="s">
        <v>128</v>
      </c>
      <c r="I7" s="40" t="s">
        <v>128</v>
      </c>
      <c r="J7" s="19" t="s">
        <v>129</v>
      </c>
    </row>
    <row r="8" spans="2:10" ht="80" x14ac:dyDescent="0.2">
      <c r="B8" s="155"/>
      <c r="C8" s="16" t="s">
        <v>130</v>
      </c>
      <c r="D8" s="10" t="s">
        <v>33</v>
      </c>
      <c r="E8" s="17" t="s">
        <v>131</v>
      </c>
      <c r="F8" s="19" t="s">
        <v>132</v>
      </c>
      <c r="G8" s="18" t="s">
        <v>133</v>
      </c>
      <c r="H8" s="17" t="s">
        <v>134</v>
      </c>
      <c r="I8" s="17" t="s">
        <v>135</v>
      </c>
      <c r="J8" s="19"/>
    </row>
    <row r="9" spans="2:10" ht="80" x14ac:dyDescent="0.2">
      <c r="B9" s="156" t="s">
        <v>136</v>
      </c>
      <c r="C9" s="20" t="s">
        <v>137</v>
      </c>
      <c r="D9" s="10" t="s">
        <v>37</v>
      </c>
      <c r="E9" s="21" t="s">
        <v>138</v>
      </c>
      <c r="F9" s="21" t="s">
        <v>139</v>
      </c>
      <c r="G9" s="22" t="s">
        <v>140</v>
      </c>
      <c r="H9" s="21" t="s">
        <v>141</v>
      </c>
      <c r="I9" s="21" t="s">
        <v>142</v>
      </c>
      <c r="J9" s="23"/>
    </row>
    <row r="10" spans="2:10" ht="48" x14ac:dyDescent="0.2">
      <c r="B10" s="157"/>
      <c r="C10" s="20" t="s">
        <v>143</v>
      </c>
      <c r="D10" s="24" t="s">
        <v>40</v>
      </c>
      <c r="E10" s="21" t="s">
        <v>144</v>
      </c>
      <c r="F10" s="21" t="s">
        <v>145</v>
      </c>
      <c r="G10" s="25" t="s">
        <v>146</v>
      </c>
      <c r="H10" s="21" t="s">
        <v>147</v>
      </c>
      <c r="I10" s="21" t="s">
        <v>148</v>
      </c>
      <c r="J10" s="23" t="s">
        <v>149</v>
      </c>
    </row>
    <row r="11" spans="2:10" ht="64" x14ac:dyDescent="0.2">
      <c r="B11" s="158" t="s">
        <v>150</v>
      </c>
      <c r="C11" s="26" t="s">
        <v>151</v>
      </c>
      <c r="D11" s="10" t="s">
        <v>44</v>
      </c>
      <c r="E11" s="27" t="s">
        <v>152</v>
      </c>
      <c r="F11" s="27" t="s">
        <v>153</v>
      </c>
      <c r="G11" s="28" t="s">
        <v>154</v>
      </c>
      <c r="H11" s="27" t="s">
        <v>155</v>
      </c>
      <c r="I11" s="27" t="s">
        <v>142</v>
      </c>
      <c r="J11" s="29" t="s">
        <v>156</v>
      </c>
    </row>
    <row r="12" spans="2:10" ht="80" x14ac:dyDescent="0.2">
      <c r="B12" s="159"/>
      <c r="C12" s="26" t="s">
        <v>157</v>
      </c>
      <c r="D12" s="10" t="s">
        <v>158</v>
      </c>
      <c r="E12" s="27" t="s">
        <v>159</v>
      </c>
      <c r="F12" s="27" t="s">
        <v>160</v>
      </c>
      <c r="G12" s="28" t="s">
        <v>161</v>
      </c>
      <c r="H12" s="27" t="s">
        <v>134</v>
      </c>
      <c r="I12" s="27" t="s">
        <v>135</v>
      </c>
      <c r="J12" s="29"/>
    </row>
    <row r="13" spans="2:10" ht="128" x14ac:dyDescent="0.2">
      <c r="B13" s="160" t="s">
        <v>162</v>
      </c>
      <c r="C13" s="30" t="s">
        <v>163</v>
      </c>
      <c r="D13" s="10" t="s">
        <v>164</v>
      </c>
      <c r="E13" s="31" t="s">
        <v>165</v>
      </c>
      <c r="F13" s="31" t="s">
        <v>166</v>
      </c>
      <c r="G13" s="32" t="s">
        <v>167</v>
      </c>
      <c r="H13" s="31" t="s">
        <v>168</v>
      </c>
      <c r="I13" s="31" t="s">
        <v>142</v>
      </c>
      <c r="J13" s="33" t="s">
        <v>169</v>
      </c>
    </row>
    <row r="14" spans="2:10" ht="128" x14ac:dyDescent="0.2">
      <c r="B14" s="161"/>
      <c r="C14" s="30" t="s">
        <v>170</v>
      </c>
      <c r="D14" s="10" t="s">
        <v>52</v>
      </c>
      <c r="E14" s="31" t="s">
        <v>171</v>
      </c>
      <c r="F14" s="31" t="s">
        <v>172</v>
      </c>
      <c r="G14" s="32" t="s">
        <v>173</v>
      </c>
      <c r="H14" s="31" t="s">
        <v>147</v>
      </c>
      <c r="I14" s="31" t="s">
        <v>142</v>
      </c>
      <c r="J14" s="33" t="s">
        <v>174</v>
      </c>
    </row>
    <row r="15" spans="2:10" ht="48" x14ac:dyDescent="0.2">
      <c r="B15" s="5" t="s">
        <v>175</v>
      </c>
      <c r="C15" s="3" t="s">
        <v>176</v>
      </c>
      <c r="D15" s="65" t="s">
        <v>54</v>
      </c>
      <c r="E15" s="2" t="s">
        <v>177</v>
      </c>
      <c r="F15" s="2" t="s">
        <v>178</v>
      </c>
      <c r="G15" s="4" t="s">
        <v>179</v>
      </c>
      <c r="H15" s="2" t="s">
        <v>180</v>
      </c>
      <c r="I15" s="3" t="s">
        <v>128</v>
      </c>
      <c r="J15" s="2"/>
    </row>
    <row r="18" spans="9:10" ht="32" x14ac:dyDescent="0.2">
      <c r="I18" s="41"/>
      <c r="J18" s="36" t="s">
        <v>181</v>
      </c>
    </row>
    <row r="19" spans="9:10" ht="32" x14ac:dyDescent="0.2">
      <c r="I19" s="37" t="s">
        <v>182</v>
      </c>
      <c r="J19" s="1" t="s">
        <v>183</v>
      </c>
    </row>
    <row r="20" spans="9:10" ht="32" x14ac:dyDescent="0.2">
      <c r="I20" s="37" t="s">
        <v>184</v>
      </c>
      <c r="J20" s="1" t="s">
        <v>185</v>
      </c>
    </row>
    <row r="21" spans="9:10" ht="32" x14ac:dyDescent="0.2">
      <c r="I21" s="37" t="s">
        <v>186</v>
      </c>
      <c r="J21" s="1" t="s">
        <v>187</v>
      </c>
    </row>
    <row r="22" spans="9:10" ht="32" x14ac:dyDescent="0.2">
      <c r="I22" s="37" t="s">
        <v>188</v>
      </c>
      <c r="J22" s="1" t="s">
        <v>189</v>
      </c>
    </row>
    <row r="23" spans="9:10" ht="32" x14ac:dyDescent="0.2">
      <c r="I23" s="37" t="s">
        <v>190</v>
      </c>
      <c r="J23" s="1" t="s">
        <v>191</v>
      </c>
    </row>
    <row r="24" spans="9:10" ht="48" x14ac:dyDescent="0.2">
      <c r="I24" s="37" t="s">
        <v>192</v>
      </c>
      <c r="J24" s="1" t="s">
        <v>193</v>
      </c>
    </row>
    <row r="25" spans="9:10" ht="32" x14ac:dyDescent="0.2">
      <c r="I25" s="37" t="s">
        <v>194</v>
      </c>
      <c r="J25" s="1" t="s">
        <v>195</v>
      </c>
    </row>
    <row r="26" spans="9:10" x14ac:dyDescent="0.2">
      <c r="I26" s="42"/>
    </row>
    <row r="29" spans="9:10" x14ac:dyDescent="0.2">
      <c r="J29" s="38"/>
    </row>
  </sheetData>
  <mergeCells count="5">
    <mergeCell ref="B3:B6"/>
    <mergeCell ref="B7:B8"/>
    <mergeCell ref="B9:B10"/>
    <mergeCell ref="B11:B12"/>
    <mergeCell ref="B13:B14"/>
  </mergeCells>
  <phoneticPr fontId="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5ee7cb-e19d-4ce6-a005-4891624c6b05" xsi:nil="true"/>
    <lcf76f155ced4ddcb4097134ff3c332f xmlns="882bfa83-ef5f-4846-a1df-6b0f9099abe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80535B8987674C8D49C0C8F282BBA9" ma:contentTypeVersion="13" ma:contentTypeDescription="Create a new document." ma:contentTypeScope="" ma:versionID="3ed5d46d0a11d1cabd4d9cae190fc7dd">
  <xsd:schema xmlns:xsd="http://www.w3.org/2001/XMLSchema" xmlns:xs="http://www.w3.org/2001/XMLSchema" xmlns:p="http://schemas.microsoft.com/office/2006/metadata/properties" xmlns:ns2="882bfa83-ef5f-4846-a1df-6b0f9099abe3" xmlns:ns3="045ee7cb-e19d-4ce6-a005-4891624c6b05" targetNamespace="http://schemas.microsoft.com/office/2006/metadata/properties" ma:root="true" ma:fieldsID="98395c18ebb3d3f11db52dc07c1ca6f2" ns2:_="" ns3:_="">
    <xsd:import namespace="882bfa83-ef5f-4846-a1df-6b0f9099abe3"/>
    <xsd:import namespace="045ee7cb-e19d-4ce6-a005-4891624c6b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bfa83-ef5f-4846-a1df-6b0f9099ab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46d0d4-40c1-44ba-9aa2-399c190ddc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5ee7cb-e19d-4ce6-a005-4891624c6b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e3c2a0-25d0-4394-ba7e-4f00fc726b8b}" ma:internalName="TaxCatchAll" ma:showField="CatchAllData" ma:web="045ee7cb-e19d-4ce6-a005-4891624c6b0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DDAF7B-1A77-44B9-BAD1-496140CE32A1}">
  <ds:schemaRefs>
    <ds:schemaRef ds:uri="http://schemas.microsoft.com/office/2006/metadata/properties"/>
    <ds:schemaRef ds:uri="http://schemas.microsoft.com/office/infopath/2007/PartnerControls"/>
    <ds:schemaRef ds:uri="045ee7cb-e19d-4ce6-a005-4891624c6b05"/>
    <ds:schemaRef ds:uri="882bfa83-ef5f-4846-a1df-6b0f9099abe3"/>
  </ds:schemaRefs>
</ds:datastoreItem>
</file>

<file path=customXml/itemProps2.xml><?xml version="1.0" encoding="utf-8"?>
<ds:datastoreItem xmlns:ds="http://schemas.openxmlformats.org/officeDocument/2006/customXml" ds:itemID="{0D0C4DC7-0A55-4D93-A39F-B2E9C9FA8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bfa83-ef5f-4846-a1df-6b0f9099abe3"/>
    <ds:schemaRef ds:uri="045ee7cb-e19d-4ce6-a005-4891624c6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524D6B-6A23-44F7-BEF7-B31657D1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Indicateur</vt:lpstr>
      <vt:lpstr>Zones</vt:lpstr>
      <vt:lpstr>R2 et C2</vt:lpstr>
      <vt:lpstr>C1</vt:lpstr>
      <vt:lpstr>E1 et E2</vt:lpstr>
      <vt:lpstr>Ref</vt:lpstr>
      <vt:lpstr>Ref!_Hlk82126236</vt:lpstr>
      <vt:lpstr>Ref!_Hlk84144578</vt:lpstr>
      <vt:lpstr>Indicateur!Print_Area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 Muasa</dc:creator>
  <cp:keywords/>
  <dc:description/>
  <cp:lastModifiedBy>Lilian Muasa</cp:lastModifiedBy>
  <cp:revision/>
  <dcterms:created xsi:type="dcterms:W3CDTF">2023-09-26T04:29:25Z</dcterms:created>
  <dcterms:modified xsi:type="dcterms:W3CDTF">2025-03-12T14:15:00Z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0x0101007D80535B8987674C8D49C0C8F282BBA9</vt:lpwstr>
  </property>
  <property fmtid="{D5CDD505-2E9C-101B-9397-08002B2CF9AE}" pid="3" name="MediaServiceImageTags">
    <vt:lpwstr/>
  </property>
</Properties>
</file>